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BIDS 2024-25\COOP BIDS\COOP FOOD AND GROCERY 2425-04\2 - BID DOCUMENTS AND NOTICES\"/>
    </mc:Choice>
  </mc:AlternateContent>
  <bookViews>
    <workbookView xWindow="0" yWindow="0" windowWidth="23040" windowHeight="9588" activeTab="1"/>
  </bookViews>
  <sheets>
    <sheet name="BID ITEM CATEGORIES" sheetId="1" r:id="rId1"/>
    <sheet name="ALL FOOD ITEMS" sheetId="2" r:id="rId2"/>
    <sheet name="FLAVOR LIST" sheetId="4" r:id="rId3"/>
  </sheets>
  <definedNames>
    <definedName name="_xlnm._FilterDatabase" localSheetId="1" hidden="1">'ALL FOOD ITEMS'!$A$1:$M$535</definedName>
    <definedName name="_xlnm._FilterDatabase" localSheetId="2" hidden="1">'FLAVOR LIST'!$A$1:$D$990</definedName>
    <definedName name="_xlnm.Print_Area" localSheetId="1">'ALL FOOD ITEMS'!$A$1:$M$536</definedName>
    <definedName name="_xlnm.Print_Titles" localSheetId="1">'ALL FOOD ITEMS'!$1:$1</definedName>
  </definedNames>
  <calcPr calcId="162913"/>
</workbook>
</file>

<file path=xl/calcChain.xml><?xml version="1.0" encoding="utf-8"?>
<calcChain xmlns="http://schemas.openxmlformats.org/spreadsheetml/2006/main">
  <c r="C519" i="2" l="1"/>
  <c r="C512" i="2"/>
  <c r="C510" i="2"/>
  <c r="C508" i="2"/>
  <c r="C501" i="2"/>
  <c r="C499" i="2"/>
  <c r="C487" i="2"/>
  <c r="C476" i="2"/>
  <c r="C361" i="2"/>
  <c r="C350" i="2"/>
  <c r="C347" i="2"/>
  <c r="C345" i="2"/>
  <c r="C342" i="2"/>
  <c r="C341" i="2"/>
  <c r="C340" i="2"/>
  <c r="C328" i="2"/>
  <c r="C324" i="2"/>
  <c r="C322" i="2"/>
  <c r="C318" i="2"/>
  <c r="C300" i="2"/>
  <c r="C253" i="2"/>
  <c r="C236" i="2"/>
  <c r="C224" i="2"/>
  <c r="C223" i="2"/>
  <c r="C220" i="2"/>
  <c r="C218" i="2"/>
  <c r="C216" i="2"/>
  <c r="C212" i="2"/>
  <c r="C208" i="2"/>
  <c r="C188" i="2"/>
  <c r="C178" i="2"/>
  <c r="C141" i="2"/>
  <c r="C137" i="2"/>
  <c r="C135" i="2"/>
  <c r="C98" i="2"/>
  <c r="C70" i="2"/>
  <c r="C3" i="2"/>
</calcChain>
</file>

<file path=xl/sharedStrings.xml><?xml version="1.0" encoding="utf-8"?>
<sst xmlns="http://schemas.openxmlformats.org/spreadsheetml/2006/main" count="3483" uniqueCount="1778">
  <si>
    <t>BID ITEM CATEGORY</t>
  </si>
  <si>
    <t>GENERAL CATEGORY</t>
  </si>
  <si>
    <t>SUB-CATEGORY</t>
  </si>
  <si>
    <t>A</t>
  </si>
  <si>
    <t>BEVERAGES</t>
  </si>
  <si>
    <t>BOTTLES &amp; CANS</t>
  </si>
  <si>
    <t>DRY BEVERAGES</t>
  </si>
  <si>
    <t>B</t>
  </si>
  <si>
    <t>GROCERY</t>
  </si>
  <si>
    <t>CEREAL &amp; GRAIN</t>
  </si>
  <si>
    <t>CONDIMENTS</t>
  </si>
  <si>
    <t>BAKING MIXES/DESSERTS</t>
  </si>
  <si>
    <t>DRESSINGS</t>
  </si>
  <si>
    <t>FRUITS</t>
  </si>
  <si>
    <t>PASTA</t>
  </si>
  <si>
    <t>SEASONING</t>
  </si>
  <si>
    <t>SNACKS</t>
  </si>
  <si>
    <t>SOUPS &amp; GRAVIES</t>
  </si>
  <si>
    <t>VEGETABLES</t>
  </si>
  <si>
    <t>MISCELLANEOUS</t>
  </si>
  <si>
    <t>C</t>
  </si>
  <si>
    <t>FROZEN</t>
  </si>
  <si>
    <t>D</t>
  </si>
  <si>
    <t>MEATS</t>
  </si>
  <si>
    <t>BEEF</t>
  </si>
  <si>
    <t>POULTRY</t>
  </si>
  <si>
    <t>E</t>
  </si>
  <si>
    <t>DELI</t>
  </si>
  <si>
    <t>COLD CUTS</t>
  </si>
  <si>
    <t>F</t>
  </si>
  <si>
    <t>DAIRY</t>
  </si>
  <si>
    <t>BUTTER</t>
  </si>
  <si>
    <t>CHEESE</t>
  </si>
  <si>
    <t>CREAM</t>
  </si>
  <si>
    <t>YOGURT</t>
  </si>
  <si>
    <t>G</t>
  </si>
  <si>
    <t>REFRIGERATED</t>
  </si>
  <si>
    <t>ITEM #</t>
  </si>
  <si>
    <t>TYPE</t>
  </si>
  <si>
    <t>CATEGORY</t>
  </si>
  <si>
    <t xml:space="preserve">DESCRIPTION </t>
  </si>
  <si>
    <t>PREFERRED UNIT OF MEASURE</t>
  </si>
  <si>
    <t xml:space="preserve">PREFERRED BRAND </t>
  </si>
  <si>
    <t>BRAND BID</t>
  </si>
  <si>
    <t>SPECIFY PRODUCT ORIGIN</t>
  </si>
  <si>
    <t>UNIT OF MEASURE, IF DIFFERENT FROM PREFERRED UNIT OF MEASURE</t>
  </si>
  <si>
    <t>VENDOR CATALOG #</t>
  </si>
  <si>
    <t>AWARDED VENDOR</t>
  </si>
  <si>
    <t>A06</t>
  </si>
  <si>
    <t>24/11.5oz</t>
  </si>
  <si>
    <t>SNAPPLE</t>
  </si>
  <si>
    <t>24/11.5 OZ</t>
  </si>
  <si>
    <t>SEE FLAVOR LIST</t>
  </si>
  <si>
    <t>A09</t>
  </si>
  <si>
    <t>24/12 oz.</t>
  </si>
  <si>
    <t>A10</t>
  </si>
  <si>
    <r>
      <rPr>
        <sz val="9"/>
        <color rgb="FF000000"/>
        <rFont val="Calibri"/>
        <family val="2"/>
      </rPr>
      <t xml:space="preserve">TEA, ICED (DIET LEMON, DIET PEACH) </t>
    </r>
    <r>
      <rPr>
        <b/>
        <sz val="9"/>
        <color rgb="FF000000"/>
        <rFont val="Calibri"/>
        <family val="2"/>
      </rPr>
      <t>(LIST FLAVORS &amp; STOCK #'S)</t>
    </r>
  </si>
  <si>
    <t xml:space="preserve"> LIPTON </t>
  </si>
  <si>
    <t>A11</t>
  </si>
  <si>
    <t>12/11.5oz</t>
  </si>
  <si>
    <t>ARIZONA</t>
  </si>
  <si>
    <t>A18</t>
  </si>
  <si>
    <t>12/17oz</t>
  </si>
  <si>
    <t>SPARKLING ICE</t>
  </si>
  <si>
    <t>A01</t>
  </si>
  <si>
    <t>24/12 OZ</t>
  </si>
  <si>
    <t>A02</t>
  </si>
  <si>
    <t>40/6.00 OZ</t>
  </si>
  <si>
    <t>CAPRI SUN</t>
  </si>
  <si>
    <t>A04</t>
  </si>
  <si>
    <t>JUICE, LEMON</t>
  </si>
  <si>
    <t>12/32 OZ</t>
  </si>
  <si>
    <t>SUNFIELD</t>
  </si>
  <si>
    <t>A05</t>
  </si>
  <si>
    <t>24/8oz</t>
  </si>
  <si>
    <t>TROPICANA</t>
  </si>
  <si>
    <t>A07</t>
  </si>
  <si>
    <t>SWITCH</t>
  </si>
  <si>
    <t>A08</t>
  </si>
  <si>
    <t>24/8 OZ</t>
  </si>
  <si>
    <t>A12</t>
  </si>
  <si>
    <t>SUNCUP</t>
  </si>
  <si>
    <t>A13</t>
  </si>
  <si>
    <t>A14</t>
  </si>
  <si>
    <t>A15</t>
  </si>
  <si>
    <t>32/6.75 OZ</t>
  </si>
  <si>
    <t>A19</t>
  </si>
  <si>
    <t>77/2.5 OZ</t>
  </si>
  <si>
    <t>A20</t>
  </si>
  <si>
    <t>A23</t>
  </si>
  <si>
    <t>TEA, HERBAL, ASST'D.</t>
  </si>
  <si>
    <t>LIPTON</t>
  </si>
  <si>
    <t>6/28 CT</t>
  </si>
  <si>
    <t>96/1.42 OZ</t>
  </si>
  <si>
    <t>GENERAL MILLS</t>
  </si>
  <si>
    <t>CEREAL, FAVORITE ASSORTED, ALL FLAVORS (LIST FLAVORS AND STOCK #'S)</t>
  </si>
  <si>
    <t>96/1 OZ</t>
  </si>
  <si>
    <t>KELLOGGS</t>
  </si>
  <si>
    <r>
      <rPr>
        <sz val="9"/>
        <color rgb="FF000000"/>
        <rFont val="Calibri"/>
        <family val="2"/>
      </rPr>
      <t xml:space="preserve">CEREAL, KELLOGGS, INDIVIDUAL, </t>
    </r>
    <r>
      <rPr>
        <b/>
        <sz val="9"/>
        <color rgb="FF000000"/>
        <rFont val="Calibri"/>
        <family val="2"/>
      </rPr>
      <t>REDUCED SUGAR</t>
    </r>
    <r>
      <rPr>
        <sz val="9"/>
        <color rgb="FF000000"/>
        <rFont val="Calibri"/>
        <family val="2"/>
      </rPr>
      <t xml:space="preserve"> (</t>
    </r>
    <r>
      <rPr>
        <b/>
        <sz val="9"/>
        <color rgb="FF000000"/>
        <rFont val="Calibri"/>
        <family val="2"/>
      </rPr>
      <t>LIST FLAVORS, STOCK #'S</t>
    </r>
    <r>
      <rPr>
        <sz val="9"/>
        <color rgb="FF000000"/>
        <rFont val="Calibri"/>
        <family val="2"/>
      </rPr>
      <t xml:space="preserve">)  96/1 OZ BOWLS/CS                               </t>
    </r>
  </si>
  <si>
    <r>
      <rPr>
        <sz val="9"/>
        <color rgb="FF000000"/>
        <rFont val="Calibri"/>
        <family val="2"/>
      </rPr>
      <t xml:space="preserve">CEREAL,  GENERAL MILLS/POST, INDIVIDUAL. </t>
    </r>
    <r>
      <rPr>
        <b/>
        <sz val="9"/>
        <color rgb="FF000000"/>
        <rFont val="Calibri"/>
        <family val="2"/>
      </rPr>
      <t xml:space="preserve">REDUCED SUGAR (LIST FLAVORS, STOCK #'S)           </t>
    </r>
    <r>
      <rPr>
        <sz val="9"/>
        <color rgb="FF000000"/>
        <rFont val="Calibri"/>
        <family val="2"/>
      </rPr>
      <t xml:space="preserve">                           </t>
    </r>
  </si>
  <si>
    <t>GENERAL MILLS/POST</t>
  </si>
  <si>
    <r>
      <rPr>
        <sz val="9"/>
        <color rgb="FF000000"/>
        <rFont val="Calibri"/>
        <family val="2"/>
      </rPr>
      <t xml:space="preserve">CEREAL, GENERAL MILLS/POST,  INDIVIDUAL SERVINGS </t>
    </r>
    <r>
      <rPr>
        <b/>
        <sz val="9"/>
        <color rgb="FF000000"/>
        <rFont val="Calibri"/>
        <family val="2"/>
      </rPr>
      <t>(LIST FLAVORS, STOCK #'S)</t>
    </r>
  </si>
  <si>
    <r>
      <rPr>
        <sz val="9"/>
        <color rgb="FF000000"/>
        <rFont val="Calibri"/>
        <family val="2"/>
      </rPr>
      <t xml:space="preserve">CEREAL, MALT-O-MEAL, WG, 1 OZ INDIVIDUAL SERVINGS </t>
    </r>
    <r>
      <rPr>
        <b/>
        <sz val="9"/>
        <color rgb="FF000000"/>
        <rFont val="Calibri"/>
        <family val="2"/>
      </rPr>
      <t>(LIST FLAVORS AND STOCK #'S)</t>
    </r>
  </si>
  <si>
    <t>MALT-O-MEAL</t>
  </si>
  <si>
    <t>SARA LEE</t>
  </si>
  <si>
    <t>320/1 OZ</t>
  </si>
  <si>
    <t>BAKECRAFTERS</t>
  </si>
  <si>
    <t>OATS, QUICK</t>
  </si>
  <si>
    <t>12/42 OZ</t>
  </si>
  <si>
    <t>MALTOMEAL</t>
  </si>
  <si>
    <t>RICE, PARBOILED, ENRICHED</t>
  </si>
  <si>
    <t>1/25#</t>
  </si>
  <si>
    <t>RICELAND</t>
  </si>
  <si>
    <t>SAUCE BBQ PC 377627</t>
  </si>
  <si>
    <t>KRAFT</t>
  </si>
  <si>
    <t>200 .438OZ</t>
  </si>
  <si>
    <t>JELLY, ASSORTED PC</t>
  </si>
  <si>
    <t>200/.5 OZ</t>
  </si>
  <si>
    <t>STICKNEY</t>
  </si>
  <si>
    <t>KETCHUP, TOMATO, PC, 100% NATURAL SUGAR, NO HFCS, PRODUCT OF USA</t>
  </si>
  <si>
    <t>1000/9G</t>
  </si>
  <si>
    <t>RED GOLD</t>
  </si>
  <si>
    <t>KETCHUP, TOMATO FANCY 33%, MFR. REDY599 (NO SUBSTITUTE; COMMODITY DIVERSION ITEM)</t>
  </si>
  <si>
    <t>6/#10</t>
  </si>
  <si>
    <t>MUSTARD PC</t>
  </si>
  <si>
    <t>500/4.5GR</t>
  </si>
  <si>
    <t>HEINZ</t>
  </si>
  <si>
    <t>6/10</t>
  </si>
  <si>
    <t>SPECIFY BRAND</t>
  </si>
  <si>
    <t>SALSA, MILD</t>
  </si>
  <si>
    <t>SALSA DIP CUP, LS</t>
  </si>
  <si>
    <t>84/3 OZ</t>
  </si>
  <si>
    <t xml:space="preserve">SAUCE, HOT </t>
  </si>
  <si>
    <t>200/7 GR</t>
  </si>
  <si>
    <t>TEXAS PETE OR EQUAL</t>
  </si>
  <si>
    <t>SAUCE, TACO PACKETS</t>
  </si>
  <si>
    <t>200/9GR</t>
  </si>
  <si>
    <t>BOCA G</t>
  </si>
  <si>
    <t>SYRUP, PANCAKE -PC</t>
  </si>
  <si>
    <t>100/1.5 OZ</t>
  </si>
  <si>
    <t>BAKING MIXES / DESSERTS</t>
  </si>
  <si>
    <t>MUFFIN MIX,WHOLE GRAIN, BASIC, GOLD MEDAL, MFR #11544000 - NO SUBSTITUTION</t>
  </si>
  <si>
    <t>6/5#</t>
  </si>
  <si>
    <t>GOLD MEDAL</t>
  </si>
  <si>
    <t>DRESSING</t>
  </si>
  <si>
    <t>MAYONNAISE PACKETS 592567</t>
  </si>
  <si>
    <t>HELLMAN</t>
  </si>
  <si>
    <t>210 3/8OZ</t>
  </si>
  <si>
    <t>60/1.5 OZ</t>
  </si>
  <si>
    <t>KENS</t>
  </si>
  <si>
    <t>BLUE CHEESE, LITE OR LOWFAT-PC, 1.5 OZ</t>
  </si>
  <si>
    <t>KEN'S</t>
  </si>
  <si>
    <t>ITALIAN, FAT FREE, PC K</t>
  </si>
  <si>
    <t>RANCH, LIGHT, PC</t>
  </si>
  <si>
    <t>CAINS</t>
  </si>
  <si>
    <t>RANCH, PC</t>
  </si>
  <si>
    <t>SESAME, ASIAN, BULK</t>
  </si>
  <si>
    <t>4/1 GAL</t>
  </si>
  <si>
    <t>VINEGAR, RED WINE</t>
  </si>
  <si>
    <t>ADMIRATION</t>
  </si>
  <si>
    <t>SUNSOURCE</t>
  </si>
  <si>
    <t xml:space="preserve">PEACHES DICED EXTRA LIGHT SYRUP DOM </t>
  </si>
  <si>
    <t>FRUIT COCKTAIL EXTRA LIGHT SYRUP DOM</t>
  </si>
  <si>
    <t>6/# 10</t>
  </si>
  <si>
    <t>APPLESAUCE NATURAL CUP DOMESTIC</t>
  </si>
  <si>
    <t>72 4.5OZ</t>
  </si>
  <si>
    <t>APPLESAUCE - UNSWEETENED</t>
  </si>
  <si>
    <t>APPLESNAX</t>
  </si>
  <si>
    <r>
      <rPr>
        <sz val="9"/>
        <color rgb="FF000000"/>
        <rFont val="Calibri"/>
        <family val="2"/>
      </rPr>
      <t xml:space="preserve">APPLESAUCE, DOMESTIC, UNSWEETENED, (4.5 OZ SERV=1/2 C FRUIT) </t>
    </r>
    <r>
      <rPr>
        <b/>
        <sz val="9"/>
        <color rgb="FF000000"/>
        <rFont val="Calibri"/>
        <family val="2"/>
      </rPr>
      <t>(LIST FLAVORS &amp; STOCK #'S</t>
    </r>
    <r>
      <rPr>
        <sz val="9"/>
        <color rgb="FF000000"/>
        <rFont val="Calibri"/>
        <family val="2"/>
      </rPr>
      <t>)</t>
    </r>
  </si>
  <si>
    <t>96/4.5 OZ</t>
  </si>
  <si>
    <t xml:space="preserve">APPLES, SLICED IN WATER- PRODUCT OF USA ONLY  </t>
  </si>
  <si>
    <t>PACKER</t>
  </si>
  <si>
    <t>PEACHES, DICED, IN JUICE K -PRODUCT OF USA ONLY.</t>
  </si>
  <si>
    <t>PEARS, SLICED, IN JUICE - PRODUCT OF USA ONLY</t>
  </si>
  <si>
    <t>RAISINS, IND PACKS, 1.5 OZ PER PACK, (1.5 OZ SERV=1/2 C FRUIT), PRODUCT OF USA ONLY</t>
  </si>
  <si>
    <t>1/10#</t>
  </si>
  <si>
    <t>PASTA, PENNE, GLUTEN FREE</t>
  </si>
  <si>
    <t>BARILLA</t>
  </si>
  <si>
    <t>8/12 OZ</t>
  </si>
  <si>
    <t>B110</t>
  </si>
  <si>
    <t>CHILI POWDER K</t>
  </si>
  <si>
    <t>16 OZ</t>
  </si>
  <si>
    <t>ASSAGIO</t>
  </si>
  <si>
    <t>12/16 OZ</t>
  </si>
  <si>
    <t>B111</t>
  </si>
  <si>
    <t xml:space="preserve">GROCERY </t>
  </si>
  <si>
    <t>HIGHLAND MKT</t>
  </si>
  <si>
    <t>ITALIAN SEASONING</t>
  </si>
  <si>
    <t>12/6 OZ</t>
  </si>
  <si>
    <t>B119</t>
  </si>
  <si>
    <t>OREGANO LEAVES K</t>
  </si>
  <si>
    <t>24 OZ</t>
  </si>
  <si>
    <t>B120</t>
  </si>
  <si>
    <t>PAPRIKA GROUND K</t>
  </si>
  <si>
    <t>16Z</t>
  </si>
  <si>
    <t>B121</t>
  </si>
  <si>
    <t>PARSLEY FLAKES K</t>
  </si>
  <si>
    <t>3 0Z</t>
  </si>
  <si>
    <t>B130</t>
  </si>
  <si>
    <t>THYME LEAVES WHOLE K</t>
  </si>
  <si>
    <t>4/32 OZ</t>
  </si>
  <si>
    <t>TORTILLA CHIP WHITE ROUND</t>
  </si>
  <si>
    <t>TOST</t>
  </si>
  <si>
    <t>TORTILLA CHIP YELLOW THICK ROUND</t>
  </si>
  <si>
    <t xml:space="preserve">DICK AND JANE </t>
  </si>
  <si>
    <t xml:space="preserve">120/1OZ </t>
  </si>
  <si>
    <t>B132</t>
  </si>
  <si>
    <t>CHEETOS, CRUNCHY, REDUCED FAT</t>
  </si>
  <si>
    <t>104</t>
  </si>
  <si>
    <t>FRITO LAY</t>
  </si>
  <si>
    <t>B135</t>
  </si>
  <si>
    <t>CHEX SNACK-CHOCOLATE CARAMEL "SIMPLY CHEX"</t>
  </si>
  <si>
    <t>60/1.03 OZ</t>
  </si>
  <si>
    <t xml:space="preserve">GENERAL MILLS </t>
  </si>
  <si>
    <t>B146</t>
  </si>
  <si>
    <t>60/1 OZ</t>
  </si>
  <si>
    <t>PEPPERIDGE FARM</t>
  </si>
  <si>
    <t>B147</t>
  </si>
  <si>
    <t>CRACKERS, ANIMAL, 100% WG (1 GRAIN EQUIV/PK.) NUT FREE, FLAVORS: ORIGINAL, CHOCOLATE AND CINNAMON</t>
  </si>
  <si>
    <t>NUTRITIONAL CHOICES</t>
  </si>
  <si>
    <t>100/1OZ</t>
  </si>
  <si>
    <t>B151</t>
  </si>
  <si>
    <t>WELCH'S</t>
  </si>
  <si>
    <t>B156</t>
  </si>
  <si>
    <t>GRAHAMSTICKS, CINNAMON, SCOOBY DOO</t>
  </si>
  <si>
    <t>210/1 OZ</t>
  </si>
  <si>
    <t>KEEBLER</t>
  </si>
  <si>
    <t>B157</t>
  </si>
  <si>
    <t>GRANOLA BAR, CHOCOLATE CHUNK, LOW-FAT</t>
  </si>
  <si>
    <t>12/8 CT.</t>
  </si>
  <si>
    <t>QUAKER</t>
  </si>
  <si>
    <t>B161</t>
  </si>
  <si>
    <t>SMARTFOOD</t>
  </si>
  <si>
    <t>72/0.5 OZ</t>
  </si>
  <si>
    <t>B162</t>
  </si>
  <si>
    <r>
      <rPr>
        <sz val="9"/>
        <color rgb="FF000000"/>
        <rFont val="Calibri"/>
        <family val="2"/>
      </rPr>
      <t xml:space="preserve">POPTART, WHOLE GRAIN - </t>
    </r>
    <r>
      <rPr>
        <b/>
        <sz val="9"/>
        <color rgb="FF000000"/>
        <rFont val="Calibri"/>
        <family val="2"/>
      </rPr>
      <t xml:space="preserve">(LIST FLAVORS AND STOCK #'S)                                               </t>
    </r>
  </si>
  <si>
    <t>120/1.76 OZ</t>
  </si>
  <si>
    <t>B168</t>
  </si>
  <si>
    <t>RICE KRISPIE TREATS - WG-MINI - ORIGINAL (.25 GR EQ)</t>
  </si>
  <si>
    <t>600/ 0.42 OZ</t>
  </si>
  <si>
    <t>B178</t>
  </si>
  <si>
    <t>BASE, BEEF, LOW SODIUM, GLUTEN FREE, PASTE CONCENTRATE, NO MSG/HVP</t>
  </si>
  <si>
    <t>2/2.5#</t>
  </si>
  <si>
    <t xml:space="preserve"> MAJOR</t>
  </si>
  <si>
    <t>12/1#</t>
  </si>
  <si>
    <t>B179</t>
  </si>
  <si>
    <t>BASE, CHICKEN, LOW SODIUM, PASTE CONCENTRATE, GLUTEN FREE, NO MSG/HVP</t>
  </si>
  <si>
    <t>SMART CHOICE OR MAJOR</t>
  </si>
  <si>
    <t>B182</t>
  </si>
  <si>
    <t>SOUP, TOMATO</t>
  </si>
  <si>
    <t>12/50 OZ.</t>
  </si>
  <si>
    <t>CAMPBELLS</t>
  </si>
  <si>
    <t>B185</t>
  </si>
  <si>
    <t>BEANS, GARBANZO (CHICK PEAS) reduced sodium</t>
  </si>
  <si>
    <t>FURMANO</t>
  </si>
  <si>
    <t>BEANS, KIDNEY, DARK RED</t>
  </si>
  <si>
    <t>P.L</t>
  </si>
  <si>
    <t>12/2.5#</t>
  </si>
  <si>
    <t>B188</t>
  </si>
  <si>
    <t>BEANS, REFRIED</t>
  </si>
  <si>
    <t xml:space="preserve">ROSARITA </t>
  </si>
  <si>
    <t>B189</t>
  </si>
  <si>
    <t>BEANS, VEGETARIAN - LOW SODIUM (PRODUCT OF USA)</t>
  </si>
  <si>
    <t>CORN, WHOLE KERNEL, LOW SODIUM (PRODUCT OF USA)</t>
  </si>
  <si>
    <t>LIBBY</t>
  </si>
  <si>
    <t>B196</t>
  </si>
  <si>
    <t>TOMATO PASTE - (PRODUCT OF USA)</t>
  </si>
  <si>
    <t>B201</t>
  </si>
  <si>
    <t>BREAD CRUMBS, ITALIAN SEASONED</t>
  </si>
  <si>
    <t>HM</t>
  </si>
  <si>
    <t>B202</t>
  </si>
  <si>
    <t>CHIPS, CHOCOLATE SEMISWEET, BULK</t>
  </si>
  <si>
    <t>25#</t>
  </si>
  <si>
    <t>HERSHEY</t>
  </si>
  <si>
    <t>B207</t>
  </si>
  <si>
    <t>HONEY, 100% NATURAL</t>
  </si>
  <si>
    <t>GROEB</t>
  </si>
  <si>
    <t>4/6#</t>
  </si>
  <si>
    <t>B209</t>
  </si>
  <si>
    <t>B211</t>
  </si>
  <si>
    <t>PEANUT BUTTER, CREAMY</t>
  </si>
  <si>
    <t>HAMPTON FARMS</t>
  </si>
  <si>
    <t>B216</t>
  </si>
  <si>
    <t>SUGAR SUBSTITUTE</t>
  </si>
  <si>
    <t>20000/</t>
  </si>
  <si>
    <t>DRISCOLL</t>
  </si>
  <si>
    <t>DOMINO</t>
  </si>
  <si>
    <t>2000/1 GR</t>
  </si>
  <si>
    <t>B219</t>
  </si>
  <si>
    <t>STARKIST</t>
  </si>
  <si>
    <t>BAGELS, WHOLE GRAIN, WHITE, SLICED, BULK, BAKECRAFTERS MFR #943, (2.3 OZ SERV=2.0 GR EQUIV)</t>
  </si>
  <si>
    <t>75/2.3 OZ</t>
  </si>
  <si>
    <t>84/2 OZ</t>
  </si>
  <si>
    <t>BEANS, GREEN WHOLE (*Cornerstone is product of Poland, Belgium, USA and Canada) No vendor bid on USA Product only.</t>
  </si>
  <si>
    <t>HONOR</t>
  </si>
  <si>
    <t>12/2#</t>
  </si>
  <si>
    <t>BISCUIT, PRE-BAKED, EASY-SPLIT, WG, (2 OZ SERV=2 GR EQUIV), MFR #132271000</t>
  </si>
  <si>
    <t>PILLSBURY</t>
  </si>
  <si>
    <t>120/2 OZ</t>
  </si>
  <si>
    <t xml:space="preserve">BOSCO STICKS, 6",  WHOLE GRAIN, RED. FAT, MFR. #702011 </t>
  </si>
  <si>
    <t>144/CT</t>
  </si>
  <si>
    <t>BOSCO</t>
  </si>
  <si>
    <t>BREAD, FLAT WG, SQUARE, RICH'S #14010 (2.2 OZ SERV=2 OZ GR EQUIV)</t>
  </si>
  <si>
    <t>192/2.2 OZ</t>
  </si>
  <si>
    <t>RICH'S</t>
  </si>
  <si>
    <t>BREAKFAST BAR, SOFT FILLED, CINNAMON TOAST CRUNCH; COCOA PUFFS (2.36 OZ SERV=2 OZ GR EQUIV)</t>
  </si>
  <si>
    <t>72/2.36 OZ</t>
  </si>
  <si>
    <t>NON PARIELLE</t>
  </si>
  <si>
    <t>BROWNIES, CHOCOLATE CHIP, PRECUT, MFR #535146 (CATERING ONLY)</t>
  </si>
  <si>
    <t>DAVID'S</t>
  </si>
  <si>
    <t>48/4 OZ.</t>
  </si>
  <si>
    <t>CHEESE STICK BRD RF MOZZ WG 490931</t>
  </si>
  <si>
    <t>FARM RICH</t>
  </si>
  <si>
    <t>8/3#</t>
  </si>
  <si>
    <t xml:space="preserve">CHEESE STICK MOZZ BRD (LOW SODIUM)                   </t>
  </si>
  <si>
    <t>22#</t>
  </si>
  <si>
    <t>FPI</t>
  </si>
  <si>
    <t>CINNAMON SWIRL ROLL, WG, IND WRAPPED (2.5 OZ SERV=2.25 GR EQUIV)</t>
  </si>
  <si>
    <t>72/2.5 OZ</t>
  </si>
  <si>
    <t>192/1.85 OZ</t>
  </si>
  <si>
    <t>READI-BAKE BENEFIT</t>
  </si>
  <si>
    <t>DONUT, YEAST, WHOLE GRAIN RICH, RING STYLE</t>
  </si>
  <si>
    <t>RICH'S-14839</t>
  </si>
  <si>
    <t>EGG PATTY, SCRAMBLED, 3.5" ROUND, PLAIN, PAPETTI'S MFR #85017 (1.25 OZ SERV-1 OZ M/MA) CN</t>
  </si>
  <si>
    <t>300/ 1 OZ</t>
  </si>
  <si>
    <t>PAPETTI/MICHAELS</t>
  </si>
  <si>
    <t>85/2.9 OZ</t>
  </si>
  <si>
    <t>2/5#</t>
  </si>
  <si>
    <t>FRUIT - STRAWBERRIES, SLICED, SWEETENED</t>
  </si>
  <si>
    <t>REGAL</t>
  </si>
  <si>
    <t>6/6.5 LB</t>
  </si>
  <si>
    <t xml:space="preserve">CROISSANTS FULLY SLICED MARGARINE </t>
  </si>
  <si>
    <t>BAKE CRAFTERS</t>
  </si>
  <si>
    <t>150 2.2OZ</t>
  </si>
  <si>
    <t>GLUTEN FREE, BREAD, SLICED, LOAF</t>
  </si>
  <si>
    <t>CONAGRA-UDI'S</t>
  </si>
  <si>
    <t>6/24 OZ</t>
  </si>
  <si>
    <t>GLUTEN FREE, HAMBURGER ROLLS, 3.2 OZ, IW</t>
  </si>
  <si>
    <t>24/3.2 OZ</t>
  </si>
  <si>
    <t>GLUTEN FREE, HOT DOG BUN, IW</t>
  </si>
  <si>
    <t>24/2.4 OZ</t>
  </si>
  <si>
    <t>HIGH LINER</t>
  </si>
  <si>
    <t>53 3OZ</t>
  </si>
  <si>
    <t>GLUTEN FREE, PIZZA CRUST, PARBAKED, PERSONAL SIZE</t>
  </si>
  <si>
    <t>JUICE, 100% APPLE, 4 OZ FROZEN, INDIVIDUAL PORTION GABLE CARTON - NO ADDED SUGAR, PRESERVATIVES, FLAVORING OR DYES</t>
  </si>
  <si>
    <t>70/4oz</t>
  </si>
  <si>
    <t>SUNCUP - 030301</t>
  </si>
  <si>
    <t>70/4 OZ</t>
  </si>
  <si>
    <t>JUICE, 100% FRUIT PUNCH, 4 OZ FROZEN, INDIVIDUAL PORTION GABLE CARTON - NO ADDED SUGAR, PRESERVATIVES, FLAVORING OR DYES</t>
  </si>
  <si>
    <t>Ardmore</t>
  </si>
  <si>
    <t>72/2.29 OZ</t>
  </si>
  <si>
    <t>PEPPERS &amp; ONIONS FLAME ROASTED (PRODUCT OF USA)</t>
  </si>
  <si>
    <t>SIMPLOT</t>
  </si>
  <si>
    <t>6/2.5#</t>
  </si>
  <si>
    <t>MOZZARELLA STICKS, REDUCED SODIUM &amp; FAT CHEESE, WG BREADED ITALIAN STYLE, 0.84 OZ EA **MUST ALSO BE AVAILABLE FOR NOI/FFS PURCHASING***MFR #G1942DF</t>
  </si>
  <si>
    <t>HIGHLINER</t>
  </si>
  <si>
    <t>4/5.445 LB</t>
  </si>
  <si>
    <t>96/2 OZ</t>
  </si>
  <si>
    <t>MUFFINTOWN</t>
  </si>
  <si>
    <t>PANCAKES, WHOLE GRAIN, LOW SODIUM, MFR #RS7245, 72/2 PANCAKES/SERV (2.8 OZ SERV=2 OZ GR EQUIV)</t>
  </si>
  <si>
    <t>144/1.3oz</t>
  </si>
  <si>
    <t>PIZZA, 4", GALAXY, 51% WG CHEESE/CHEESE SUB</t>
  </si>
  <si>
    <t>NARDONE CHEESE SUB</t>
  </si>
  <si>
    <t>60/5.35 OZ</t>
  </si>
  <si>
    <t>PIZZA, FRENCH BREAD CHEESE, 51% WG, MFR #78356, (4.94 OZ SERV=2 OZ M/MA, 2 OZ GR EQUIV, 1/8 C R/O VEG)</t>
  </si>
  <si>
    <t>60/4.94 OZ</t>
  </si>
  <si>
    <t>TONY'S WG</t>
  </si>
  <si>
    <t>POTATOES, CUBED, BROWN BREAKFAST</t>
  </si>
  <si>
    <t>MCCAIN</t>
  </si>
  <si>
    <t>4/5#</t>
  </si>
  <si>
    <t>POTATOES, FRIES, SPIRAL, SEASONED, MFR. #MCL03622 (NO SUBSTITUTE; COMMODITY DIVERSION ITEM)</t>
  </si>
  <si>
    <t>6/4#</t>
  </si>
  <si>
    <t>POTATOES, FRIES, =OVEN READY 1/2" CRINKLE CUT, MCCAIN MFR. #SNO63 (NO SUBSTITUTE; COMMODITY DIVERSION ITEM)(2.54 OZ SERVING-1/2 C COOKED VEG</t>
  </si>
  <si>
    <t>6/4.5#</t>
  </si>
  <si>
    <t>POTATOES, HASH BROWN OVAL PATTY, MFR# OIF00589A (NO SUBSTITUTE; COMMODITY DIVERSION ITEM)</t>
  </si>
  <si>
    <t>121/2.25OZ</t>
  </si>
  <si>
    <t>MCCAINS</t>
  </si>
  <si>
    <t>POTATOES, PUFFS, PLAIN, TATER TOTS, MFR. #OIF00215A (NO SUBSTITUTE; COMMODITY DIVERSION ITEM)</t>
  </si>
  <si>
    <t>OREIDA</t>
  </si>
  <si>
    <t>POTATOES, SMILES</t>
  </si>
  <si>
    <t>6/4LB</t>
  </si>
  <si>
    <t xml:space="preserve">6/2.5# </t>
  </si>
  <si>
    <t>MCCAIN-MCF04566</t>
  </si>
  <si>
    <t>PRETZEL, SOFT 51% WHEAT PREBAKED</t>
  </si>
  <si>
    <t>100/3 OZ</t>
  </si>
  <si>
    <t xml:space="preserve">NY PRETZEL </t>
  </si>
  <si>
    <t>MACARONI &amp; CHEESE W/ WG 574405</t>
  </si>
  <si>
    <t>L.O.L</t>
  </si>
  <si>
    <t xml:space="preserve">6 / 5# </t>
  </si>
  <si>
    <t>TORTILLA FLOUR PRESS "8", WG</t>
  </si>
  <si>
    <t>12/12CT</t>
  </si>
  <si>
    <t>FATHER SAMS</t>
  </si>
  <si>
    <t>12/12 CT</t>
  </si>
  <si>
    <t>TORTILLA WRAP WHOLE WHEAT 10" K</t>
  </si>
  <si>
    <t>12/12</t>
  </si>
  <si>
    <t>UNCRUSTABLE SANDWICH (PEANUT BUTTER &amp; GRAPE), WHEAT</t>
  </si>
  <si>
    <t>72/2.6 OZ</t>
  </si>
  <si>
    <t>SMUCKERS</t>
  </si>
  <si>
    <t>WAFFLES, MINI, MAPLE, WHOLE GRAIN, IND. WRAPPED</t>
  </si>
  <si>
    <t>72/2.47 OZ</t>
  </si>
  <si>
    <t>PILLSBURY-32265</t>
  </si>
  <si>
    <t>WAFFLE STICKS, WHOLE GRAIN, 1.1 oz/stick (2 sticks=2 Br/Grain Equiv)</t>
  </si>
  <si>
    <t>KRUSTEAZ</t>
  </si>
  <si>
    <t>216/.78 OZ</t>
  </si>
  <si>
    <t>WAFFLE, MINI BLUEBERRY BASH, WHOLE GRAIN</t>
  </si>
  <si>
    <t xml:space="preserve">WRAP ASST GARLIC/TOMATO/SPINACH 12" K   </t>
  </si>
  <si>
    <t>6/12 CT</t>
  </si>
  <si>
    <t>TOUFAYAN OR EQUAL</t>
  </si>
  <si>
    <t>12/16 OZ BAGS</t>
  </si>
  <si>
    <t>RICH'S #09073 OR EQUIV</t>
  </si>
  <si>
    <t>2/5LB</t>
  </si>
  <si>
    <t>NATHANS UNCURED OR EQUAL</t>
  </si>
  <si>
    <t>3/4#</t>
  </si>
  <si>
    <t>HAMBURGER PATTIES, 100% BEEF, FULLY COOKED, CHARBROILED, CN LABEL, 80/20, NO LFTB, SOY OR TVP ADDED, USDA APPROVED, 2 OZ M/MA **MUST ALSO BE AVAILABLE FOR NOI OR FFS, MFR #75156-93320 OR EQUAL</t>
  </si>
  <si>
    <t>MAID-RITE</t>
  </si>
  <si>
    <t>SCHWEID &amp; SONS</t>
  </si>
  <si>
    <t>50/3.2 OZ</t>
  </si>
  <si>
    <t>MEATBALLS, FULLY COOKED, 0.5 OZ - 100% BEEF, MFR #10000075050 CN (FIVE 0.50 OZ MEATBALLS- 2 OZ M/MA)</t>
  </si>
  <si>
    <t>TYSON/ADVANCE PIERRE</t>
  </si>
  <si>
    <t>320/.5 OZ</t>
  </si>
  <si>
    <t>PORK</t>
  </si>
  <si>
    <t>BACON, LAYOUT 18/22 PER #</t>
  </si>
  <si>
    <t>1/15#</t>
  </si>
  <si>
    <t>FARMLAND</t>
  </si>
  <si>
    <t>SAUSAGE PATTY, BROWN N SERVE 1OZ. MEAT, CN LABEL</t>
  </si>
  <si>
    <t>ARMOUR</t>
  </si>
  <si>
    <t>SAUSAGE, ITALIAN, SWEET LINKS</t>
  </si>
  <si>
    <t>JENNIE-O</t>
  </si>
  <si>
    <t>CHICKEN BREAST FILLETS, WG, NAE, GOLDEN CRISPY, WHOLE MUSCLE,  WHITE MEAT, FC, 132/3.75 OZ, TYSON MFR. #10703020928 (2 M/MA; 1 GR) USDA 100103</t>
  </si>
  <si>
    <t>132/3.75 OZ</t>
  </si>
  <si>
    <t>TYSON</t>
  </si>
  <si>
    <t>CHICKEN NUGGET, NAE, FULLY COOKED, WHOLE GRAIN BREADED GOLDEN CRISPY (TYSON MFR #10703640928) (FIVE 0.60 OZ- 2 OZ MEAT/MA &amp; 1 GRAIN EQUIV) 149 5 PC SERVINGS/CASE</t>
  </si>
  <si>
    <t>173/2.9875 OZ/CS</t>
  </si>
  <si>
    <t>CHICKEN PATTIE, HOMESTYLE WG, BREADED, FC, MFR. #665400, 156/3.49 OZ, (2 OZ M/MA; 1 GR) (NO SUBSTITUTE; COMMODITY DIVERSION ITEM)</t>
  </si>
  <si>
    <t>30# CASE</t>
  </si>
  <si>
    <t>GOLDKIST</t>
  </si>
  <si>
    <t>BACON TURKEY PRECOOKED EXTRA LEAN</t>
  </si>
  <si>
    <t>JENNIE-O TURKEY</t>
  </si>
  <si>
    <t xml:space="preserve">TURKEY BREAST, DLX/BROWNED/SKINLESS,FC MFR #81307                   </t>
  </si>
  <si>
    <t>2/8# AVG</t>
  </si>
  <si>
    <t>CAROLINA</t>
  </si>
  <si>
    <t>E05</t>
  </si>
  <si>
    <t>ROAST BEEF, LOW SODIUM, THIN  AND TRIM</t>
  </si>
  <si>
    <t>13# AVG</t>
  </si>
  <si>
    <t>OLD NEIGHBORHOOD</t>
  </si>
  <si>
    <t>TNT</t>
  </si>
  <si>
    <t>#</t>
  </si>
  <si>
    <t>E07</t>
  </si>
  <si>
    <t>TURKEY BREAST, GOLDEN, HOMESTYLE, 98% FAT FREE, NO MSG, NO ADDED NITRITES, GLUTEN FREE (2/7#)</t>
  </si>
  <si>
    <t>OLD NEIGHBORHOOD OR THIN &amp; TRIM</t>
  </si>
  <si>
    <t>F06</t>
  </si>
  <si>
    <t>CHEESE, CREAM, PC</t>
  </si>
  <si>
    <t xml:space="preserve">100/1 OZ </t>
  </si>
  <si>
    <t>GREEN MOUTAIN</t>
  </si>
  <si>
    <t>F12</t>
  </si>
  <si>
    <t>CHEESE, PARMESAN - GRATED - REAL - Not Imitation</t>
  </si>
  <si>
    <t>12/1LB</t>
  </si>
  <si>
    <t>GREAT LAKES</t>
  </si>
  <si>
    <t>F13</t>
  </si>
  <si>
    <t>LAUBSCHER</t>
  </si>
  <si>
    <t>CABOT</t>
  </si>
  <si>
    <t>F16</t>
  </si>
  <si>
    <t>168/1 OZ</t>
  </si>
  <si>
    <t>BONGARD'S</t>
  </si>
  <si>
    <t>F17</t>
  </si>
  <si>
    <t xml:space="preserve">CHEESE, SWISS,SANDWICH CUT, 8 LB AVG. </t>
  </si>
  <si>
    <t>2/6# CW</t>
  </si>
  <si>
    <t>F19</t>
  </si>
  <si>
    <t>CREAMER, HALF &amp; HALF (U)</t>
  </si>
  <si>
    <t>400 CT</t>
  </si>
  <si>
    <t>HOOD</t>
  </si>
  <si>
    <t>F22</t>
  </si>
  <si>
    <t>YOGURT, TRIX,  (REDUCED SUGAR)GLUTEN FREE, NO HFCS, NO ARTIFICIAL COLORS OR FLAVORS (1 MA EQUIV)</t>
  </si>
  <si>
    <t>48/4Z</t>
  </si>
  <si>
    <t xml:space="preserve">YOPLAIT </t>
  </si>
  <si>
    <t>F23</t>
  </si>
  <si>
    <t xml:space="preserve">YOGURT, VANILLA LOWFAT, BULK </t>
  </si>
  <si>
    <t>G. MILLS OR DANNON</t>
  </si>
  <si>
    <t>6/32 OZ</t>
  </si>
  <si>
    <t>G03</t>
  </si>
  <si>
    <t>EGGS, HARD BOILED, PEELED, PILLOW PACKED, SHELF LIFE UNOPENED 70 DAYS FROM PRODUCTION DATE OR BETTER, TENDER, READY TO EAT</t>
  </si>
  <si>
    <t>PAPETTI/MICHAELS OR EQUAL</t>
  </si>
  <si>
    <t>G04</t>
  </si>
  <si>
    <t>GARLIC, CHOPPED FRESH, NO OIL</t>
  </si>
  <si>
    <t>COFFEE, REGULAR GRIND</t>
  </si>
  <si>
    <t>12/18 OZ</t>
  </si>
  <si>
    <t>CREAM OF WHEAT</t>
  </si>
  <si>
    <t>FRANKS OR EQUAL</t>
  </si>
  <si>
    <t>100/1 OZ</t>
  </si>
  <si>
    <t>B206</t>
  </si>
  <si>
    <t>8/5#</t>
  </si>
  <si>
    <t xml:space="preserve">NY JUICE CO. OR EQUAL </t>
  </si>
  <si>
    <t>MALT O MEAL</t>
  </si>
  <si>
    <t>B140</t>
  </si>
  <si>
    <t xml:space="preserve">COOKIES, MINI  </t>
  </si>
  <si>
    <t>63</t>
  </si>
  <si>
    <t>LINDENS</t>
  </si>
  <si>
    <t>LINDEN</t>
  </si>
  <si>
    <t>B141</t>
  </si>
  <si>
    <t>COOKIES, TWIN PACK, WG RICH, BUTTER CRUNCH FLAVOR</t>
  </si>
  <si>
    <t>24ct</t>
  </si>
  <si>
    <t>B142</t>
  </si>
  <si>
    <t>COOKIES, TWIN PACK, WG RICH, CHOCOLATE CHIP FLAVOR</t>
  </si>
  <si>
    <t>B143</t>
  </si>
  <si>
    <t>COOKIES, TWIN PACK, WG RICH, FUDGE CHIP FLAVOR</t>
  </si>
  <si>
    <t>B144</t>
  </si>
  <si>
    <t>COOKIES, TWIN PACK, WG RICH, OATMEAL RAISIN FLAVOR</t>
  </si>
  <si>
    <t>B171</t>
  </si>
  <si>
    <t>ROUNDS, CRISPY, 100% WG, (1 GR EQ)</t>
  </si>
  <si>
    <t>Shearer's</t>
  </si>
  <si>
    <t>104CT/.875 OZ</t>
  </si>
  <si>
    <t>B174</t>
  </si>
  <si>
    <t>TACO  Nacho CHIPS, BULK Produced in a peanut free facility</t>
  </si>
  <si>
    <t>10/1 #</t>
  </si>
  <si>
    <t>8/1#</t>
  </si>
  <si>
    <t>Slate Foods, Inc. dba Red Barn Provisions</t>
  </si>
  <si>
    <t>30# (6/5#)</t>
  </si>
  <si>
    <t>Louie's Pushcart Provisions by Slate Foods, Inc.</t>
  </si>
  <si>
    <t>30#/CS</t>
  </si>
  <si>
    <t>30# 160 CT</t>
  </si>
  <si>
    <t>30# 120 CT</t>
  </si>
  <si>
    <t>A16</t>
  </si>
  <si>
    <t>A17</t>
  </si>
  <si>
    <t>A22</t>
  </si>
  <si>
    <t>5/100 CT</t>
  </si>
  <si>
    <t>GRANOLA, NUT FREE, BULK, WHOLE GRAIN</t>
  </si>
  <si>
    <t>4/50 OZ</t>
  </si>
  <si>
    <r>
      <rPr>
        <sz val="9"/>
        <color rgb="FF000000"/>
        <rFont val="Calibri"/>
        <family val="2"/>
      </rPr>
      <t xml:space="preserve">GRANOLA ROUND, IND WRAPPED, WHOLE GRAIN, </t>
    </r>
    <r>
      <rPr>
        <b/>
        <sz val="9"/>
        <color rgb="FF000000"/>
        <rFont val="Calibri"/>
        <family val="2"/>
      </rPr>
      <t>APPLE CINNAMON</t>
    </r>
    <r>
      <rPr>
        <sz val="9"/>
        <color rgb="FF000000"/>
        <rFont val="Calibri"/>
        <family val="2"/>
      </rPr>
      <t xml:space="preserve"> OR </t>
    </r>
    <r>
      <rPr>
        <b/>
        <sz val="9"/>
        <color rgb="FF000000"/>
        <rFont val="Calibri"/>
        <family val="2"/>
      </rPr>
      <t>BANANA CHOCOLATE CHIP</t>
    </r>
    <r>
      <rPr>
        <sz val="9"/>
        <color rgb="FF000000"/>
        <rFont val="Calibri"/>
        <family val="2"/>
      </rPr>
      <t xml:space="preserve"> (2.32 OZ SERVING = 2 OZ GR EQUIV)</t>
    </r>
  </si>
  <si>
    <t>72/2.32 OZ</t>
  </si>
  <si>
    <t>QUINOA, PLAIN, BULK PACKAGING, NO ADDED SEASONING OR SPICES</t>
  </si>
  <si>
    <t>RICE, BROWN, WHOLE GRAIN, PARBOILED</t>
  </si>
  <si>
    <t>UNCLE BENS</t>
  </si>
  <si>
    <t xml:space="preserve">GLAZE, TERIYAKI </t>
  </si>
  <si>
    <t>KIKKOMAN</t>
  </si>
  <si>
    <t>120/3 OZ</t>
  </si>
  <si>
    <t>HUMMUS, BULK, PRODUCT OF USA</t>
  </si>
  <si>
    <t>CEDARS</t>
  </si>
  <si>
    <t>POLANER/B&amp;G FOODS</t>
  </si>
  <si>
    <t>MAYONNAISE, MASTERMIX</t>
  </si>
  <si>
    <t>4/1 GAL.</t>
  </si>
  <si>
    <t>MUSTARD PC, SPICY BROWN</t>
  </si>
  <si>
    <t>500 CT/.32 OZ</t>
  </si>
  <si>
    <t>GULDENS</t>
  </si>
  <si>
    <t>MUSTARD, DELI STYLE</t>
  </si>
  <si>
    <t>MUSTARD, DRY</t>
  </si>
  <si>
    <t>16OZ</t>
  </si>
  <si>
    <t>VALLEY PARK</t>
  </si>
  <si>
    <t>PICKPK</t>
  </si>
  <si>
    <t>SAUCE, BBQ DIP CUP (U)</t>
  </si>
  <si>
    <t>SAUCE, BBQ HICKORY (U)</t>
  </si>
  <si>
    <t>SAUCE, BUFFALO, MILD</t>
  </si>
  <si>
    <t>SAUCE, CHEESE, AGED</t>
  </si>
  <si>
    <t>L. LEAF</t>
  </si>
  <si>
    <t>SAUCE, CHEESE, ULTIMATE CHEDDAR CHEESE DIP, 3 OZ CUP</t>
  </si>
  <si>
    <t>140/CS</t>
  </si>
  <si>
    <t>LAND O LAKES</t>
  </si>
  <si>
    <t>SAUCE, CHEESE, ULTIMATE CHEDDAR POUCH</t>
  </si>
  <si>
    <t>6/106 OZ</t>
  </si>
  <si>
    <t>LAND O LAKES OR HILLDALE</t>
  </si>
  <si>
    <t>OCEAN SPRAY</t>
  </si>
  <si>
    <t>SAUCE, HONEY MUSTARD CUP K</t>
  </si>
  <si>
    <t>NATURALLY FRESH</t>
  </si>
  <si>
    <t>SAUCE, MARINARA</t>
  </si>
  <si>
    <t>SAUCE, MARINARA, MFR. #RPKNA99 (NO SUBSTITUTE; COMMODITY DIVERSION ITEM)</t>
  </si>
  <si>
    <t>SAUCE, PIZZA</t>
  </si>
  <si>
    <t>CENTRAL</t>
  </si>
  <si>
    <t>SAUCE, SOY, LOW SODIUM</t>
  </si>
  <si>
    <t>LACHOY</t>
  </si>
  <si>
    <t>SAUCE, WORCESTERSHIRE</t>
  </si>
  <si>
    <t>EAGLE</t>
  </si>
  <si>
    <t>SYRUP, PANCAKE &amp; WAFFLE, K</t>
  </si>
  <si>
    <t>PICNIK</t>
  </si>
  <si>
    <t>MUFFIN MIX, CORN</t>
  </si>
  <si>
    <t>CONT MILLS</t>
  </si>
  <si>
    <t>MUFFIN MIX, LOW FAT, BASIC, MFR #138033000, NO SUBSTITUTION</t>
  </si>
  <si>
    <t>KEN/S</t>
  </si>
  <si>
    <t>FRENCH, LITE, BULK Preferred split case by gallon</t>
  </si>
  <si>
    <t>ITALIAN, DRESSING MIX, NO MSG</t>
  </si>
  <si>
    <t>12/7.6 OZ</t>
  </si>
  <si>
    <t>FOOTHILL</t>
  </si>
  <si>
    <t>FOOTHILL OR EQUAL</t>
  </si>
  <si>
    <t>ITALIAN, PC</t>
  </si>
  <si>
    <t>200/12gm</t>
  </si>
  <si>
    <t>4 IN 1-ID12LC</t>
  </si>
  <si>
    <t>RANCH, DRY, YIELD 1 GAL/PKG</t>
  </si>
  <si>
    <t>HIDDEN VAL</t>
  </si>
  <si>
    <t>18/3.2 OZ</t>
  </si>
  <si>
    <t>VINEGAR, BALSAMIC</t>
  </si>
  <si>
    <t>2/5 LTR</t>
  </si>
  <si>
    <t>LIRA</t>
  </si>
  <si>
    <t>AMBROSIA</t>
  </si>
  <si>
    <t>VINEGAR, CIDER 5% ACIDITY</t>
  </si>
  <si>
    <t>VINEGAR, WHITE 5% ACIDITY</t>
  </si>
  <si>
    <t>ARDMORE FARMS</t>
  </si>
  <si>
    <t>70/4OZ</t>
  </si>
  <si>
    <t>CRANBERRIES, DRIED, BULK</t>
  </si>
  <si>
    <t>ORANGES, MANDARIN, IN PEAR JUICE</t>
  </si>
  <si>
    <t>6/10#</t>
  </si>
  <si>
    <t>PEACHES, SLICED, IN JUICE K - PRODUCT OF USA ONLY.</t>
  </si>
  <si>
    <t>PASTA, ELBOWS, WHOLE GRAIN</t>
  </si>
  <si>
    <t>2/10#</t>
  </si>
  <si>
    <t>DAKOTA</t>
  </si>
  <si>
    <t>B101</t>
  </si>
  <si>
    <t>PASTA, PENNE, WHOLE GRAIN</t>
  </si>
  <si>
    <t>B103</t>
  </si>
  <si>
    <t>PASTA, ROTINI, ZITI, SHELLS, BOWTIE OR PENNE</t>
  </si>
  <si>
    <t>ZEREGA</t>
  </si>
  <si>
    <t>B104</t>
  </si>
  <si>
    <t>PASTA, ROTINI, WHOLE WHEAT OR WHOLE GRAIN</t>
  </si>
  <si>
    <t>B105</t>
  </si>
  <si>
    <t>PASTA, ROTINI, TWISTS (FUSILLI)</t>
  </si>
  <si>
    <t>ZIA</t>
  </si>
  <si>
    <t>B106</t>
  </si>
  <si>
    <t>B107</t>
  </si>
  <si>
    <t>PASTA, SPAGHETTI, WHOLE GRAIN</t>
  </si>
  <si>
    <t>B108</t>
  </si>
  <si>
    <t>PASTA, ZITI</t>
  </si>
  <si>
    <t>B109</t>
  </si>
  <si>
    <t xml:space="preserve">BASIL LEAVES, WHOLE K </t>
  </si>
  <si>
    <t>1/20 OZ</t>
  </si>
  <si>
    <t>B112</t>
  </si>
  <si>
    <t>CINNAMON, GROUND</t>
  </si>
  <si>
    <t>1/16 OZ</t>
  </si>
  <si>
    <t>B113</t>
  </si>
  <si>
    <t>CUMIN SEED, GROUND K</t>
  </si>
  <si>
    <t>B114</t>
  </si>
  <si>
    <t>GARLIC, GRANULATED K</t>
  </si>
  <si>
    <t>B115</t>
  </si>
  <si>
    <t>GINGER, GROUND K</t>
  </si>
  <si>
    <t>B117</t>
  </si>
  <si>
    <t>ONION, GRANULATED K</t>
  </si>
  <si>
    <t>18 OZ</t>
  </si>
  <si>
    <t>B118</t>
  </si>
  <si>
    <t>OREGANO, GROUND</t>
  </si>
  <si>
    <t>12 OZ</t>
  </si>
  <si>
    <t>B122</t>
  </si>
  <si>
    <t>PEPPER, BLACK, FINE GROUND K</t>
  </si>
  <si>
    <t>B123</t>
  </si>
  <si>
    <t>PEPPER, WHITE, FINE GROUND K</t>
  </si>
  <si>
    <t>B124</t>
  </si>
  <si>
    <t>POULTRY SEASONING</t>
  </si>
  <si>
    <t>1/12 OZ</t>
  </si>
  <si>
    <t>B125</t>
  </si>
  <si>
    <t>RICE SEASONING, MEXICAN RICE</t>
  </si>
  <si>
    <t>6/11 OZ</t>
  </si>
  <si>
    <t>B126</t>
  </si>
  <si>
    <t>RICE SEASONING, CILANTRO LIME, PACKETS</t>
  </si>
  <si>
    <t>10/6 OZ</t>
  </si>
  <si>
    <t>SALT, IODIZED K</t>
  </si>
  <si>
    <t>24/26 OZ</t>
  </si>
  <si>
    <t>TACO MEAT MIX-NO MSG K</t>
  </si>
  <si>
    <t>1/5#</t>
  </si>
  <si>
    <t>B129</t>
  </si>
  <si>
    <t>B131</t>
  </si>
  <si>
    <r>
      <rPr>
        <sz val="9"/>
        <color rgb="FF000000"/>
        <rFont val="Calibri"/>
        <family val="2"/>
      </rPr>
      <t xml:space="preserve">BEEF JERKY, PEPPERED FLAVOR OR TERIYAKI, .85 OZ PORTIONS, JACK LINK BRAND OR EQUAL, </t>
    </r>
    <r>
      <rPr>
        <b/>
        <sz val="9"/>
        <color rgb="FF000000"/>
        <rFont val="Calibri"/>
        <family val="2"/>
      </rPr>
      <t>USDA SMART SNACK COMPLIANT</t>
    </r>
  </si>
  <si>
    <t>48/.85 OZ</t>
  </si>
  <si>
    <t>B133</t>
  </si>
  <si>
    <t>CHEETOS, CRUNCHY, FLAMIN' HOT</t>
  </si>
  <si>
    <t>104/.88 OZ</t>
  </si>
  <si>
    <t>B134</t>
  </si>
  <si>
    <t>CHEX SNACK - CHEDDAR "SIMPLY CHEX"</t>
  </si>
  <si>
    <t>60/.92 OZ</t>
  </si>
  <si>
    <t>CHEETOS, PUFFS, FLAMIN' HOT, REDUCED FAT (SMART SNACK) 1 GR EQUIV.</t>
  </si>
  <si>
    <t>B137</t>
  </si>
  <si>
    <t>MUNCHIE MIX - .875oz popcorn mix snack</t>
  </si>
  <si>
    <t>104ct</t>
  </si>
  <si>
    <t xml:space="preserve">FRITO LAY </t>
  </si>
  <si>
    <t>B138</t>
  </si>
  <si>
    <t>B139</t>
  </si>
  <si>
    <t>B145</t>
  </si>
  <si>
    <t>300/.75 OZ</t>
  </si>
  <si>
    <t>B148</t>
  </si>
  <si>
    <t>CRACKERS, CHEEZ-IT, WHOLE GRAIN (LIST FLAVORS AND STOCK #'S)</t>
  </si>
  <si>
    <t>175/.75 OZ</t>
  </si>
  <si>
    <t>KELLOGG</t>
  </si>
  <si>
    <t>B149</t>
  </si>
  <si>
    <t xml:space="preserve">CRACKERS, CHORTLES MINI-CHOCOLATE CHIP, GRAHAMS </t>
  </si>
  <si>
    <t>100/.95Z</t>
  </si>
  <si>
    <t>CHORTLES</t>
  </si>
  <si>
    <t>B150</t>
  </si>
  <si>
    <t>B152</t>
  </si>
  <si>
    <t>250/.90 OZ</t>
  </si>
  <si>
    <t>B153</t>
  </si>
  <si>
    <t>GOLDFISH, PRETZEL, 100 CALORIE</t>
  </si>
  <si>
    <t>300/.81Z</t>
  </si>
  <si>
    <t>B154</t>
  </si>
  <si>
    <t>GRAHAM CRACKERS, 3 PK, 1 OZ, 1 GR EQUIV</t>
  </si>
  <si>
    <t>MJM</t>
  </si>
  <si>
    <t>150/3 PK</t>
  </si>
  <si>
    <t>B155</t>
  </si>
  <si>
    <t>GRAHAMS, WAFFLE, 1 GR EQUIV</t>
  </si>
  <si>
    <t>300/2 PK</t>
  </si>
  <si>
    <t>B158</t>
  </si>
  <si>
    <t>NUTRA GRAIN BARS, APPLE-CINNAMON</t>
  </si>
  <si>
    <t>B159</t>
  </si>
  <si>
    <t>96/1.55 OZ</t>
  </si>
  <si>
    <t>B160</t>
  </si>
  <si>
    <t>B163</t>
  </si>
  <si>
    <r>
      <rPr>
        <sz val="9"/>
        <color rgb="FF000000"/>
        <rFont val="Calibri"/>
        <family val="2"/>
      </rPr>
      <t xml:space="preserve">POTATO CHIPS, KETTLE COOKED, 40% LESS FAT, NO ARTIFICIAL FLAVORS OR PRESERVATIVES, 1.375 OZ BAG, 180 CAL, 190 MG SODIUM, </t>
    </r>
    <r>
      <rPr>
        <b/>
        <sz val="9"/>
        <color rgb="FF000000"/>
        <rFont val="Calibri"/>
        <family val="2"/>
      </rPr>
      <t>USDA SMART SNACK COMPLIANT</t>
    </r>
    <r>
      <rPr>
        <sz val="9"/>
        <color rgb="FF000000"/>
        <rFont val="Calibri"/>
        <family val="2"/>
      </rPr>
      <t xml:space="preserve"> (</t>
    </r>
    <r>
      <rPr>
        <b/>
        <sz val="9"/>
        <color rgb="FF000000"/>
        <rFont val="Calibri"/>
        <family val="2"/>
      </rPr>
      <t>LIST FLAVORS &amp; STOCK #'S)</t>
    </r>
  </si>
  <si>
    <t>LAYS</t>
  </si>
  <si>
    <t>64/1.375 OZ</t>
  </si>
  <si>
    <t>B164</t>
  </si>
  <si>
    <r>
      <rPr>
        <sz val="9"/>
        <color rgb="FF000000"/>
        <rFont val="Calibri"/>
        <family val="2"/>
      </rPr>
      <t xml:space="preserve">POTATO CHIPS, OVEN BAKED LAYS, </t>
    </r>
    <r>
      <rPr>
        <b/>
        <sz val="9"/>
        <color rgb="FF000000"/>
        <rFont val="Calibri"/>
        <family val="2"/>
      </rPr>
      <t>SMART SNACK (LIST FLAVORS &amp; STOCK #'S)</t>
    </r>
  </si>
  <si>
    <t>60/.875</t>
  </si>
  <si>
    <t>B165</t>
  </si>
  <si>
    <r>
      <rPr>
        <sz val="9"/>
        <color rgb="FF000000"/>
        <rFont val="Calibri"/>
        <family val="2"/>
      </rPr>
      <t>POTATO CHIPS, BAKED,  RUFFLES</t>
    </r>
    <r>
      <rPr>
        <b/>
        <sz val="9"/>
        <color rgb="FF000000"/>
        <rFont val="Calibri"/>
        <family val="2"/>
      </rPr>
      <t xml:space="preserve"> (LIST FLAVORS &amp; STOCK #'S)</t>
    </r>
    <r>
      <rPr>
        <sz val="9"/>
        <color rgb="FF000000"/>
        <rFont val="Calibri"/>
        <family val="2"/>
      </rPr>
      <t xml:space="preserve">, </t>
    </r>
    <r>
      <rPr>
        <b/>
        <sz val="9"/>
        <color rgb="FF000000"/>
        <rFont val="Calibri"/>
        <family val="2"/>
      </rPr>
      <t>SMART SNACK</t>
    </r>
  </si>
  <si>
    <t>B166</t>
  </si>
  <si>
    <t>104/.7</t>
  </si>
  <si>
    <t>ROLD GOLD</t>
  </si>
  <si>
    <t>B167</t>
  </si>
  <si>
    <t>RICE &amp; CORN PUFFS, AGED WHITE CHEDDAR</t>
  </si>
  <si>
    <t>24/.75Z</t>
  </si>
  <si>
    <t>PIRATE BOOTY</t>
  </si>
  <si>
    <t>B169</t>
  </si>
  <si>
    <t>RICE KRISPIE TREATS - WG -CHOCOLATEY CHIP BAR (1 GR EQ)</t>
  </si>
  <si>
    <t>80/1.59 OZ</t>
  </si>
  <si>
    <t>B170</t>
  </si>
  <si>
    <t>RICE KRISPIE TREATS - WG -ORIGINAL BAR (1 GR EQ)</t>
  </si>
  <si>
    <t>80/1.41 OZ</t>
  </si>
  <si>
    <r>
      <rPr>
        <sz val="9"/>
        <color rgb="FF000000"/>
        <rFont val="Calibri"/>
        <family val="2"/>
      </rPr>
      <t xml:space="preserve">TORTILLA CHIPS, DORITOS, REDUCED FAT, WG,  SMART SNACK </t>
    </r>
    <r>
      <rPr>
        <b/>
        <sz val="9"/>
        <color rgb="FF000000"/>
        <rFont val="Calibri"/>
        <family val="2"/>
      </rPr>
      <t>(LIST FLAVORS AND STOCK #'S)</t>
    </r>
  </si>
  <si>
    <t>72/1 OZ</t>
  </si>
  <si>
    <t>64/1.45</t>
  </si>
  <si>
    <t>MOTTS</t>
  </si>
  <si>
    <t>CRACKERS WHEAT THINS WG 1082800</t>
  </si>
  <si>
    <t>WHEAT THINS</t>
  </si>
  <si>
    <t>B177</t>
  </si>
  <si>
    <t xml:space="preserve">VEGGIE CRISP - MUST MEET SMART SNACK SPECS                           </t>
  </si>
  <si>
    <t>SENSIBLE</t>
  </si>
  <si>
    <t>24/1 OZ</t>
  </si>
  <si>
    <t>B180</t>
  </si>
  <si>
    <t>B181</t>
  </si>
  <si>
    <t>GRAVY MIX, CHICKEN, LOW SODIUM</t>
  </si>
  <si>
    <t>B183</t>
  </si>
  <si>
    <t>BEANS, BLACK - LOW SODIUM - HANOVER OR EQ</t>
  </si>
  <si>
    <t>B184</t>
  </si>
  <si>
    <t>BEANS, CANNELLINI, LOW SODIUM</t>
  </si>
  <si>
    <t>B186</t>
  </si>
  <si>
    <t>24/15.5 OZ</t>
  </si>
  <si>
    <t>CALIFORNIA BLEND - Broccoli, Carrots, and Cauliflower (PRODUCT OF USA)</t>
  </si>
  <si>
    <t>B191</t>
  </si>
  <si>
    <t>CAPRI BLEND - Carrots, Green Beans, Yellow Squash, Zucchini (PRODUCT OF USA)</t>
  </si>
  <si>
    <t>B193</t>
  </si>
  <si>
    <t>PEPPERS, RED ROASTED</t>
  </si>
  <si>
    <t>ST.LUCIA, VIAGGIO OR EQUAL</t>
  </si>
  <si>
    <t>POTATOES, INSTANT W/MILK</t>
  </si>
  <si>
    <t>IDAHOAN</t>
  </si>
  <si>
    <t>B195</t>
  </si>
  <si>
    <t>TOMATO PUREE (PRODUCT OF USA)</t>
  </si>
  <si>
    <t>B197</t>
  </si>
  <si>
    <t>TOMATOES, CRUSHED (PRODUCT OF USA)</t>
  </si>
  <si>
    <t>RED PACK</t>
  </si>
  <si>
    <t>B198</t>
  </si>
  <si>
    <t>B199</t>
  </si>
  <si>
    <t>TOMATOES, DICED IN JUICE (PRODUCT OF USA)</t>
  </si>
  <si>
    <t>B200</t>
  </si>
  <si>
    <t>B203</t>
  </si>
  <si>
    <t>CORN STARCH</t>
  </si>
  <si>
    <t>24/1LB</t>
  </si>
  <si>
    <t>ARGO</t>
  </si>
  <si>
    <t>B204</t>
  </si>
  <si>
    <t>EXTRACT, VANILLA, IMITATION FLAVOR</t>
  </si>
  <si>
    <t>1GAL</t>
  </si>
  <si>
    <t>B205</t>
  </si>
  <si>
    <t>FLOUR, ALL PURPOSE OU</t>
  </si>
  <si>
    <t>2/25#</t>
  </si>
  <si>
    <t>B208</t>
  </si>
  <si>
    <t>NOODLES, CHOW MEIN</t>
  </si>
  <si>
    <t>B210</t>
  </si>
  <si>
    <t>6/1GAL</t>
  </si>
  <si>
    <t>ROSELI OR EQUAL</t>
  </si>
  <si>
    <t>B212</t>
  </si>
  <si>
    <t>SPRAY FOOD RELEASE</t>
  </si>
  <si>
    <t>6/17 OZ.</t>
  </si>
  <si>
    <t>WESSON</t>
  </si>
  <si>
    <t>B213</t>
  </si>
  <si>
    <t>STEVIA, PC</t>
  </si>
  <si>
    <t>PURE VIA</t>
  </si>
  <si>
    <t>1000/1 GR</t>
  </si>
  <si>
    <t>B214</t>
  </si>
  <si>
    <t>SUGAR, GRANULATED</t>
  </si>
  <si>
    <t>10/4LB</t>
  </si>
  <si>
    <t>DOMINO GE</t>
  </si>
  <si>
    <t>B215</t>
  </si>
  <si>
    <t>SUGAR PACKETS (NY SCENES)</t>
  </si>
  <si>
    <t>G'S</t>
  </si>
  <si>
    <t>B217</t>
  </si>
  <si>
    <t>SUGAR, CONFECTIONARY</t>
  </si>
  <si>
    <t>12/2LB</t>
  </si>
  <si>
    <t>B218</t>
  </si>
  <si>
    <t>SUGAR, LIGHT BROWN</t>
  </si>
  <si>
    <t>NARDONE BROS</t>
  </si>
  <si>
    <t>96/4.8OZ</t>
  </si>
  <si>
    <t xml:space="preserve">BEANS, GREEN CUT          K               </t>
  </si>
  <si>
    <t>BREAD, FLAT WG, MINI ROUND 4", RICH'S #00828, 2 MINI FLATS/SERV (2 OZ SERV=2 OZ GR EQUIV)</t>
  </si>
  <si>
    <t>192/1 OZ</t>
  </si>
  <si>
    <t>Richs</t>
  </si>
  <si>
    <t>SKY BLUE</t>
  </si>
  <si>
    <t>72/2.80 OZ</t>
  </si>
  <si>
    <t>60/2.60 OZ</t>
  </si>
  <si>
    <t>CALZONE 141 GR WHEAT CRUST CHEESE</t>
  </si>
  <si>
    <t>Tasty Brands</t>
  </si>
  <si>
    <t>96/5 OZ</t>
  </si>
  <si>
    <t>20LB</t>
  </si>
  <si>
    <t xml:space="preserve">CAULIFLOWER (PRODUCT OF USA)                            </t>
  </si>
  <si>
    <t xml:space="preserve">CORN CUT   (DOMESTIC)             K               </t>
  </si>
  <si>
    <t xml:space="preserve">CRISPITOS CHICKEN CHILI FILLED WG TORTILLA, TYSON MFR. #24569-928 (1 M/MA; 1 OZ GR EQUIV)               </t>
  </si>
  <si>
    <t>72/3.25 OZ</t>
  </si>
  <si>
    <t>6/5LB</t>
  </si>
  <si>
    <t>ENGLISH MUFFIN, WG, FROZEN, PREBAKED, SLICED, 3.5", BAKECRAFTERS MFR #802, (2 OZ SERV=2 OZ GR EQUIV)</t>
  </si>
  <si>
    <t>144/2OZ</t>
  </si>
  <si>
    <t>FRENCH TOAST BITES, WG, WHOLESOME CHOICE, , CINNAMON, BULK 54 SERVINGS. (2.0 GR EQUIV/SERV) MFR #408</t>
  </si>
  <si>
    <t>85/2.9Z</t>
  </si>
  <si>
    <t>60/4 OZ</t>
  </si>
  <si>
    <t>GARLIC KNOT, WG (2 OZ SERV=2 OZ GR EQUIV) 144/2 OZ SERV/CS</t>
  </si>
  <si>
    <t>19#/CS</t>
  </si>
  <si>
    <t>GLUTEN FREE, HAMBURGER ROLLS, 2.6 OZ, IW</t>
  </si>
  <si>
    <t>GLUTEN FREE, TORTILLA, 9", PLAIN (9" PIZZA CRUST SUBSTITUTED-NO OTHER BIDS FOR THIS ITEM</t>
  </si>
  <si>
    <t>UDI 9" 8/8 OZ</t>
  </si>
  <si>
    <t>MIXED VEG -  ITALIAN BLEND (PRODUCT OF USA ONLY)</t>
  </si>
  <si>
    <t>12/2 LB</t>
  </si>
  <si>
    <t xml:space="preserve">MIXED VEG - STIRFRY (PRODUCT OF USA ONLY)          </t>
  </si>
  <si>
    <t>HARVEST</t>
  </si>
  <si>
    <t>VEG CAPRI BLEND 3123500</t>
  </si>
  <si>
    <t>FROZEN HARVEST</t>
  </si>
  <si>
    <t xml:space="preserve">12 / 2# </t>
  </si>
  <si>
    <t>VEG CALIFORNIA 3124500</t>
  </si>
  <si>
    <t>13 / 2#</t>
  </si>
  <si>
    <t>CHILL RIPE</t>
  </si>
  <si>
    <t>1/20#</t>
  </si>
  <si>
    <t>72/1.8 OZ</t>
  </si>
  <si>
    <t>48/3.6 OZ</t>
  </si>
  <si>
    <t>PANCAKE CINNAMON 2 PACK IW WG 10030400</t>
  </si>
  <si>
    <t>RIGHT START</t>
  </si>
  <si>
    <t>73/3.03 OZ</t>
  </si>
  <si>
    <t xml:space="preserve">PANCAKE, WG, IW, WRAPPED AROUND BREAKFAST SAUSAGE ON A STICK (2.54 OZ SERV=1 M/MA, 1 GR EQUIV.), </t>
  </si>
  <si>
    <t>40/2.54</t>
  </si>
  <si>
    <t>PEAS, CLASSIC (PRODUCT OF USA)</t>
  </si>
  <si>
    <t>20#</t>
  </si>
  <si>
    <t>PIZZA, WHOLE WHEAT, STUFFED CRUST, WDG,                  THE MAX,CN</t>
  </si>
  <si>
    <t>72/4.84 OZ</t>
  </si>
  <si>
    <t>CONAGRA-THE MAX</t>
  </si>
  <si>
    <t>PIZZA, CRUST 51% WG, 16" PARBAKED ROUND, RICH'S #14006</t>
  </si>
  <si>
    <t>RAVIOLI SQUARE, WG, OVEN READY, BREADED (7 RAVIOLI 4.35 OZ =2 OZ M/MA; 1.25 OZ OZ GR EQUIV) 110 SERV/CS</t>
  </si>
  <si>
    <t>TASTY BRANDS</t>
  </si>
  <si>
    <t>31.25#/CS</t>
  </si>
  <si>
    <t>SUNBUTTER</t>
  </si>
  <si>
    <t>72/2.4 OZ</t>
  </si>
  <si>
    <t>SAUCE, CHEDDAR CHEESE, MILD FLAVOR, NOT NACHO CHEEESE, 0 TRANS FAT, 3.65 OZ SERV=2 M/MA, MFR #99848-1*** MUST BE AVAILABLE FOR NOI/FFS PURCHASING***</t>
  </si>
  <si>
    <t>TABATCHNICK</t>
  </si>
  <si>
    <t>96/3.65 OZ</t>
  </si>
  <si>
    <t>TACO SHELLS, 6" WHOLE WHEAT, WG 144/6"</t>
  </si>
  <si>
    <t xml:space="preserve">TORTILLA FLOUR PRESSED 6" WHITE, WG, 144/6"             </t>
  </si>
  <si>
    <r>
      <rPr>
        <sz val="9"/>
        <color rgb="FF000000"/>
        <rFont val="Calibri"/>
        <family val="2"/>
      </rPr>
      <t xml:space="preserve">WAFFLE, WG, IW, FLAVORS: MAPLE, CHOCOLATE CHIP (2.4 OZ WAFFLE=2 OZ GR EQUIV) </t>
    </r>
    <r>
      <rPr>
        <b/>
        <sz val="9"/>
        <color rgb="FF000000"/>
        <rFont val="Calibri"/>
        <family val="2"/>
      </rPr>
      <t>LIST FLAVORS &amp; STOCK #'S</t>
    </r>
  </si>
  <si>
    <t>96/2.4 OZ</t>
  </si>
  <si>
    <r>
      <rPr>
        <sz val="9"/>
        <color rgb="FF000000"/>
        <rFont val="Calibri"/>
        <family val="2"/>
      </rPr>
      <t>WAFFLE, SNACK'N'WAFFLES, WG, IW (2.4 OZ WAFFLE=2 OZ GR EQUIV) FLAVORS: BUTTERY MAPLE; CINNAMON; BLUEBERRY</t>
    </r>
    <r>
      <rPr>
        <b/>
        <sz val="9"/>
        <color rgb="FF000000"/>
        <rFont val="Calibri"/>
        <family val="2"/>
      </rPr>
      <t xml:space="preserve"> (LIST FLAVORS &amp; STOCK #'S) </t>
    </r>
  </si>
  <si>
    <t>ARLINGTON VALLEY FARMS</t>
  </si>
  <si>
    <t>UNIPRO</t>
  </si>
  <si>
    <t>NATHAN'S</t>
  </si>
  <si>
    <t>ADVANCED -005252</t>
  </si>
  <si>
    <t>90/2.5 OZ</t>
  </si>
  <si>
    <t>TACO FILLING, BEEF, SIGNATURE STYLE, FULLY COOKED AND SEASONED, MFR #CP5250 (3.17 OZ SERV=2 OZ M/MA &amp; 1/8 C RED/ORANGE VEGE)</t>
  </si>
  <si>
    <t>JTM</t>
  </si>
  <si>
    <t>CHICKEN BREAST FILLETS W/GRILL MARK, NAE, FC, RED LABEL, TYSON MFR. #10383500928</t>
  </si>
  <si>
    <t>CHICKEN, DICED, FC, 100% NATURAL, 1/2 " WHITE &amp; DARK MEAT, LOW SODIUM, MFR #22830-928, CN (2.3 OZ SERV=2 M/MA)</t>
  </si>
  <si>
    <t>CHICKEN DRUMSTICK, WG, BREADED,NAE, FC,  TYSON MFR #1660100928)  (1 DRUM=2 M/MA; .75 GR), CN</t>
  </si>
  <si>
    <t>92/3.32 OZ/CS</t>
  </si>
  <si>
    <t xml:space="preserve">TYSON </t>
  </si>
  <si>
    <t>CHICKEN NUGGET, WG, FC, HOMESTYLE, BREADED,  WHITE MEAT ,(5/0.608 OZ=2 M/MA; 1 GR) GOLD KIST MFR #615300, CN</t>
  </si>
  <si>
    <t>GOLD KIST</t>
  </si>
  <si>
    <t>CHICKEN PATTIE, WG, NAE, GOLDEN CRISPY, FC, W&amp;D MEAT, MFR. #10703040928, (2 OZ M/MA; 1 GR) CN</t>
  </si>
  <si>
    <t>173/3.00 OZ/CS</t>
  </si>
  <si>
    <t>CHICKEN POPCORN, WG, ORIGINAL BREADED, FC, NAE,.27 OZ, 30 LBS (125 SERV)/CS, MFR #10028499827;  (3.86 OZ=2 M/MA; 1 GR) CN</t>
  </si>
  <si>
    <t>125/3.86 OZ/CS</t>
  </si>
  <si>
    <t>CHICKEN POPCORN, WG, GOLDEN CRISPY, NAE, FC, (12/0.28 OZ= 2 M/MA; 1 GR), MFR #10703680928, CN</t>
  </si>
  <si>
    <t>156/3.36 OZ/CS</t>
  </si>
  <si>
    <t>CHICKEN WING, BONELESS, WG GOLDEN CRISPY,  MADE WITH WHOLE MUSCLE, 610/.79 OZ PC/CS,  (122/3.96 OZ SERV/CS), 30#/CS, (5/0.79 OZ =2 OZ M/MA; 1 GR) MFR. #10703620928 CN</t>
  </si>
  <si>
    <t>TURKEY, SAUSAGE PATTY, 1 OZ, BREAKFAST F/C,                NO SOY</t>
  </si>
  <si>
    <t>128/1.44 OZ</t>
  </si>
  <si>
    <t>TURKEY COMBO SLICED  3760500</t>
  </si>
  <si>
    <t>CHICKEN BREAST, BUFFALO THIN N TRIM, 2/6.5#CW</t>
  </si>
  <si>
    <t>2/6.5# AVG</t>
  </si>
  <si>
    <t>E02</t>
  </si>
  <si>
    <t>HAM, COOKED PREMIUM, LOWER SODIUM, BAKED 4X6 (2/11#)</t>
  </si>
  <si>
    <t>HATFIELD</t>
  </si>
  <si>
    <t>HORMEL</t>
  </si>
  <si>
    <t>1/13#</t>
  </si>
  <si>
    <t>E03</t>
  </si>
  <si>
    <t>HAM, BAKED, In Natural Juices, 97% Lean</t>
  </si>
  <si>
    <t>2/6#</t>
  </si>
  <si>
    <t>Thin N Trim 602</t>
  </si>
  <si>
    <t>E04</t>
  </si>
  <si>
    <t>PEPPERONI, SLICED (25#)</t>
  </si>
  <si>
    <t>LIGURIA</t>
  </si>
  <si>
    <t>E06</t>
  </si>
  <si>
    <t xml:space="preserve">SALAMI, GENOA </t>
  </si>
  <si>
    <t>2/5# AVG</t>
  </si>
  <si>
    <t>F01</t>
  </si>
  <si>
    <t>BUTTER, OLEO BUTTER BLEND, TRANS FAT FREE</t>
  </si>
  <si>
    <t>30/1#/CS</t>
  </si>
  <si>
    <t>F02</t>
  </si>
  <si>
    <t>BUTTER CUPS, WHIPPED, USDA AA</t>
  </si>
  <si>
    <t>SOMMERMAID</t>
  </si>
  <si>
    <t>720/100 GM</t>
  </si>
  <si>
    <t>F03</t>
  </si>
  <si>
    <t>BUTTER SOLIDS SALTED (K) PRINTS, USDA AA</t>
  </si>
  <si>
    <t>36/1#</t>
  </si>
  <si>
    <t>F04</t>
  </si>
  <si>
    <t>CHEESE, AMERICAN SLICED YELLOW, 160 1/2 OZ SLICES, (6/5#)</t>
  </si>
  <si>
    <t>F05</t>
  </si>
  <si>
    <t>CHEESE, AMERICAN SLICED WHITE, 160  1/2 OZ SLICES (4/5#)</t>
  </si>
  <si>
    <t>LAND O LAKES, HILLDALE OR BONGARD</t>
  </si>
  <si>
    <t>F07</t>
  </si>
  <si>
    <t>CHEESE, CREAM, BULK 10/3#</t>
  </si>
  <si>
    <t>PAULY</t>
  </si>
  <si>
    <t>10/3#</t>
  </si>
  <si>
    <t>F08</t>
  </si>
  <si>
    <t>CHEESE, CHEDDAR SHREDDED MILD YELLOW (6/5#)</t>
  </si>
  <si>
    <t>F09</t>
  </si>
  <si>
    <t>CHEESE, FETA</t>
  </si>
  <si>
    <t>2/8#</t>
  </si>
  <si>
    <t>F10</t>
  </si>
  <si>
    <t>F11</t>
  </si>
  <si>
    <t>CHEESE, MOZZARELLA LOAF, PART SKIM (8/6#)</t>
  </si>
  <si>
    <t>CEDAR VALL</t>
  </si>
  <si>
    <t>F14</t>
  </si>
  <si>
    <t xml:space="preserve">CHEESE, PROVOLONE, 6 LB AVG. </t>
  </si>
  <si>
    <t>1/9# AVG</t>
  </si>
  <si>
    <t>F15</t>
  </si>
  <si>
    <t>CHEESE, RICOTTA - WHOLE MILK (6/3#)</t>
  </si>
  <si>
    <t>6/3LB</t>
  </si>
  <si>
    <t>F18</t>
  </si>
  <si>
    <t>F20</t>
  </si>
  <si>
    <t>F21</t>
  </si>
  <si>
    <r>
      <rPr>
        <sz val="9"/>
        <color rgb="FF000000"/>
        <rFont val="Calibri"/>
        <family val="2"/>
      </rPr>
      <t xml:space="preserve">YOGURT, NON-FAT/LOW FAT, IND 4 OZ PORTION PACK, LESS THAN 15 GR TOTAL SUGARS/SERV., NO HFCS. (1 MA EQUIV) (NATURAL, </t>
    </r>
    <r>
      <rPr>
        <b/>
        <sz val="9"/>
        <color rgb="FF000000"/>
        <rFont val="Calibri"/>
        <family val="2"/>
      </rPr>
      <t>75 DAY SHELF LIFE</t>
    </r>
    <r>
      <rPr>
        <sz val="9"/>
        <color rgb="FF000000"/>
        <rFont val="Calibri"/>
        <family val="2"/>
      </rPr>
      <t>) (LIST FLAVORS/STOCK #'S) - NYS MANUFACTURED</t>
    </r>
  </si>
  <si>
    <t>UPSTATE FARMS OR EQUAL</t>
  </si>
  <si>
    <t>G01</t>
  </si>
  <si>
    <t>EGGS, GRADE AA LARGE</t>
  </si>
  <si>
    <t>1/15 DZ</t>
  </si>
  <si>
    <t>G02</t>
  </si>
  <si>
    <t>G05</t>
  </si>
  <si>
    <t>SOY MILK, 8 OZ CONTAINER</t>
  </si>
  <si>
    <t>GRANOLA, CINNAMON, 1 OZ PC/BULK, 100% WHOLE GRAIN, SMART SNACK COMPLIANT, NYS GROWN &amp; CERTIFIED PREFERRED.  GOOD GRANOLA CO. OR EQUIV.</t>
  </si>
  <si>
    <t>GOOD GRANOLA</t>
  </si>
  <si>
    <t>1 OZ PC/BULK</t>
  </si>
  <si>
    <t>GRANOLA, CHOCOLATE, 1 OZ PC/BULK, 100% WHOLE GRAIN, SMART SNACK COMPLIANT, NYS GROWN &amp; CERTIFIED PREFERRED.  GOOD GRANOLA CO. OR EQUIV.</t>
  </si>
  <si>
    <t>GRANOLA, CINNAMON, 2 OZ PC/BULK, 100% WHOLE GRAIN, SMART SNACK COMPLIANT, NYS GROWN &amp; CERTIFIED PREFERRED.  GOOD GRANOLA CO. OR EQUIV.</t>
  </si>
  <si>
    <t>2 OZ PC/BULK</t>
  </si>
  <si>
    <t>GRANOLA, CHOCOLATE, 2 OZ PC/BULK, 100% WHOLE GRAIN, SMART SNACK COMPLIANT, NYS GROWN &amp; CERTIFIED PREFERRED.  GOOD GRANOLA CO. OR EQUIV.</t>
  </si>
  <si>
    <t>PASTA, ELBOWS, WHOLE WHEAT, NYS PRODUCT PREFERRED, SFOGLINI OR EQUIVALENT</t>
  </si>
  <si>
    <t>SFOGLINI</t>
  </si>
  <si>
    <t>15#/CS</t>
  </si>
  <si>
    <t>PASTA, FUSILLI, WHOLE WHEAT, NYS PRODUCT PREFERRED, SFOGLINI OR EQUIVALENT</t>
  </si>
  <si>
    <t>PASTA, SHELLS, WHOLE WHEAT, NYS PRODUCT PREFERRED, SFOGLINI OR EQUIVALENT</t>
  </si>
  <si>
    <t>ISSA'S</t>
  </si>
  <si>
    <t>2#/CS</t>
  </si>
  <si>
    <t>PITA CHIPS, WHOLE WHEAT, 2 LB BULK, ISSA'S OR EQUIV. NYS PRODUCT PREFERRED</t>
  </si>
  <si>
    <t>BEANS, GREEN, IQF, NYS GROWN &amp; CERTIFIED PREFERRED, HEADWATER OR EQUIVALENT</t>
  </si>
  <si>
    <t>HEADWATER</t>
  </si>
  <si>
    <t>14#/CS</t>
  </si>
  <si>
    <t>BLUEBERRIES, IQF, NYS GROWN &amp; CERTIFIED PREFERRED, HEADWATER OR EQUIVALENT</t>
  </si>
  <si>
    <t>10#/CS</t>
  </si>
  <si>
    <t>BUTTERNUT SQUASH, IQF, 3/8" DICE, NYS GROWN &amp; CERTIFIED PREFERRED, HEADWATER OR EQUIVALENT</t>
  </si>
  <si>
    <t>20#/CS</t>
  </si>
  <si>
    <t>CARROTS, IQF, 3/8" DICE, NYS GROWN &amp; CERTIFIED PREFERRED, HEADWATER OR EQUIVALENT</t>
  </si>
  <si>
    <t>CHERRIES, IQF, NYS GROWN &amp; CERTIFIED PREFERRED, HEADWATER OR EQUIVALENT</t>
  </si>
  <si>
    <t>CORN, SWEET, IQF, NYS GROWN &amp; CERTIFIED PREFERRED, HEADWATER OR EQUIVALENT</t>
  </si>
  <si>
    <t>JUICE, 100% CONCORD GRAPE AND APPLE, 4 OZ, 96/CASE, WELCH'S OR EQUIVALENT, PRODUCT OF NYS PREFERRED</t>
  </si>
  <si>
    <t>96/4 OZ</t>
  </si>
  <si>
    <t>BOLOGNA, 100% BEEF, SLICED, 12/1#/CS NYS GROWN &amp; CERTIFIED PREFERRED, SMITH PACKING OR EQUIVALENT</t>
  </si>
  <si>
    <t>12/1#/CS</t>
  </si>
  <si>
    <t>SALAMI, 100% BEEF, SLICED, 12/1#/CS NYS GROWN &amp; CERTIFIED PREFERRED, SMITH PACKING OR EQUIVALENT</t>
  </si>
  <si>
    <t>SMITH</t>
  </si>
  <si>
    <t>CHEESE, STRING, LOW MOISTURE, PART SKIM, 1 OZ BULK, UPSTATE BRAND OR EQUIVALENT, NYS PRODUCT PREFERRED</t>
  </si>
  <si>
    <t>MEATBALLS, BEEF, GLUTEN FREE AND SOY FREE, 2 OZ MEAT EQUIV. for 4-.675oz Meatballs, PRECOOKED, 30#/CS, NO GROWTH PROMOTING ANTIBIOTICS OR HORMONES, SLATE OR SMITH PACKING OR EQUIVALENT</t>
  </si>
  <si>
    <t>Slate Foods, Inc. dba Red Barn Provisions or Equal</t>
  </si>
  <si>
    <t>BREAD, TEXAS TOAST, 1.31OZ SLICE WG, GARLIC FLAVOR, LOW SODIUM, LOW FAT, BULK 1 GRAIN EQ per SLICE</t>
  </si>
  <si>
    <t>BAKE CRAFTERS 1627 OR EQUAL</t>
  </si>
  <si>
    <t>125/1.31OZ</t>
  </si>
  <si>
    <t>BASE, VEGETABLE, LOW SODIUM, GLUTEN FREE, PASTE CONCENTRATE, NO MSG/HVP</t>
  </si>
  <si>
    <t>SOUR CREAM, BULK, AVAILABLE FOR SPLIT CASE PURCHASING, LOW FAT PREFERRED</t>
  </si>
  <si>
    <t>CHICKEN DIPPIN SAUCE, PC</t>
  </si>
  <si>
    <t xml:space="preserve">TEA, BLACK, IN ENVELOPE, </t>
  </si>
  <si>
    <t>CREAMER, HALF &amp; HALF, SHELF STABLE</t>
  </si>
  <si>
    <t>MUSTARD, DIJON STYLE</t>
  </si>
  <si>
    <t>SALT, KOSHER or SEA SALT, Flake Salt</t>
  </si>
  <si>
    <t>DIAMOND</t>
  </si>
  <si>
    <t>4 / 1 GAL</t>
  </si>
  <si>
    <t>ITALIAN LITE</t>
  </si>
  <si>
    <t>RICE LONG GRAIN BROWN</t>
  </si>
  <si>
    <t>PRODUCERS</t>
  </si>
  <si>
    <t>144 / 1.6 OZ.</t>
  </si>
  <si>
    <t>BURGERS - VEGGIE GRILLERS</t>
  </si>
  <si>
    <t>MORNINGSTAR</t>
  </si>
  <si>
    <t>48 / 2.5 OZ</t>
  </si>
  <si>
    <t>BAKING MIX/DESSERTS</t>
  </si>
  <si>
    <t>SWISS SLICED</t>
  </si>
  <si>
    <t>TURKEY BREAST TENDER BROWNED</t>
  </si>
  <si>
    <t>DANISH MINI ASST</t>
  </si>
  <si>
    <t>120 /1.5 OZ</t>
  </si>
  <si>
    <t>DAVIDS</t>
  </si>
  <si>
    <t>HAM, LOWER SODIUM, DELUXE No Gluten, Soy, or MSG. Sodium&lt;= 480MG PER 2 OZ M/MA PORTION</t>
  </si>
  <si>
    <t>PORK, BREAKFAST SAUSAGE PATTY, No Gluten, MSG or Soy, Sodium &lt;=460 MG per 2 oz M/MA Serving</t>
  </si>
  <si>
    <t xml:space="preserve">BEEF, TOP ROUND HALF, OVEN ROASTED , No Gluten, MSG or Soy. LOW SODIUM &lt;=70 MG PER 2 OZ M/MA SERV. </t>
  </si>
  <si>
    <t>CHICKEN BREAST, FC, Buffalo flavor No Gluten, MSG or Soy</t>
  </si>
  <si>
    <t>CHICKEN BREAST, FC, BBQ flavor No Gluten, MSG or Soy</t>
  </si>
  <si>
    <t>CHICKEN BREAST, FC, Teriyaki flavor, No Gluten, MSG or Soy</t>
  </si>
  <si>
    <t>BOCES ITEM #</t>
  </si>
  <si>
    <t>FLAVOR</t>
  </si>
  <si>
    <t>B001</t>
  </si>
  <si>
    <t>B002</t>
  </si>
  <si>
    <t>B003</t>
  </si>
  <si>
    <t>B004</t>
  </si>
  <si>
    <t>B005</t>
  </si>
  <si>
    <t>B006</t>
  </si>
  <si>
    <t>B009</t>
  </si>
  <si>
    <t>B011</t>
  </si>
  <si>
    <t>B017</t>
  </si>
  <si>
    <t>C025</t>
  </si>
  <si>
    <t>B039</t>
  </si>
  <si>
    <t>B022</t>
  </si>
  <si>
    <t>B024</t>
  </si>
  <si>
    <t>B025</t>
  </si>
  <si>
    <t>B029</t>
  </si>
  <si>
    <t>B034</t>
  </si>
  <si>
    <t>B036</t>
  </si>
  <si>
    <t>B037</t>
  </si>
  <si>
    <t>B038</t>
  </si>
  <si>
    <t>B043</t>
  </si>
  <si>
    <t>B053</t>
  </si>
  <si>
    <t>B056</t>
  </si>
  <si>
    <t>B059</t>
  </si>
  <si>
    <t>B027</t>
  </si>
  <si>
    <t>B060</t>
  </si>
  <si>
    <t>B062</t>
  </si>
  <si>
    <t>B071</t>
  </si>
  <si>
    <t>B075</t>
  </si>
  <si>
    <t>B076</t>
  </si>
  <si>
    <t>B078</t>
  </si>
  <si>
    <t>B083</t>
  </si>
  <si>
    <t>B093</t>
  </si>
  <si>
    <t>B092</t>
  </si>
  <si>
    <t>B089</t>
  </si>
  <si>
    <t>B086</t>
  </si>
  <si>
    <t>B085</t>
  </si>
  <si>
    <t>B087</t>
  </si>
  <si>
    <t>B095</t>
  </si>
  <si>
    <t>B096</t>
  </si>
  <si>
    <t>B099</t>
  </si>
  <si>
    <t>CRACKERS, SPCL, EDU FARMER MARKET 682420</t>
  </si>
  <si>
    <t>CRACKERS, SPCL,  EDU FITNESS 66095</t>
  </si>
  <si>
    <t>C052</t>
  </si>
  <si>
    <t>C001</t>
  </si>
  <si>
    <t>C002</t>
  </si>
  <si>
    <t>C005</t>
  </si>
  <si>
    <t>C006</t>
  </si>
  <si>
    <t>C007</t>
  </si>
  <si>
    <t>C011</t>
  </si>
  <si>
    <t>C013</t>
  </si>
  <si>
    <t>C016</t>
  </si>
  <si>
    <t>C020</t>
  </si>
  <si>
    <t>C021</t>
  </si>
  <si>
    <t>C022</t>
  </si>
  <si>
    <t>C027</t>
  </si>
  <si>
    <t>C031</t>
  </si>
  <si>
    <t>C033</t>
  </si>
  <si>
    <t>C034</t>
  </si>
  <si>
    <t>C036</t>
  </si>
  <si>
    <t>C038</t>
  </si>
  <si>
    <t>C039</t>
  </si>
  <si>
    <t>C035</t>
  </si>
  <si>
    <t>C040</t>
  </si>
  <si>
    <t>C044</t>
  </si>
  <si>
    <t>C045</t>
  </si>
  <si>
    <t>C047</t>
  </si>
  <si>
    <t>C048</t>
  </si>
  <si>
    <t>C050</t>
  </si>
  <si>
    <t>C068</t>
  </si>
  <si>
    <t>C054</t>
  </si>
  <si>
    <t>C055</t>
  </si>
  <si>
    <t>C058</t>
  </si>
  <si>
    <t>C061</t>
  </si>
  <si>
    <t>C062</t>
  </si>
  <si>
    <t>C064</t>
  </si>
  <si>
    <t>C075</t>
  </si>
  <si>
    <t>C076</t>
  </si>
  <si>
    <t>C083</t>
  </si>
  <si>
    <t>C084</t>
  </si>
  <si>
    <t>C085</t>
  </si>
  <si>
    <t>C086</t>
  </si>
  <si>
    <t>C088</t>
  </si>
  <si>
    <t>C089</t>
  </si>
  <si>
    <t>C082</t>
  </si>
  <si>
    <t>C091</t>
  </si>
  <si>
    <t>C092</t>
  </si>
  <si>
    <t>MAMAFRAN</t>
  </si>
  <si>
    <t>200/3.5 GR</t>
  </si>
  <si>
    <t>B014</t>
  </si>
  <si>
    <t>B042</t>
  </si>
  <si>
    <t>C029</t>
  </si>
  <si>
    <t>C073</t>
  </si>
  <si>
    <t>C070</t>
  </si>
  <si>
    <t>C046</t>
  </si>
  <si>
    <t>B013</t>
  </si>
  <si>
    <t>B008</t>
  </si>
  <si>
    <t>B010</t>
  </si>
  <si>
    <t>B012</t>
  </si>
  <si>
    <t>B015</t>
  </si>
  <si>
    <t>B016</t>
  </si>
  <si>
    <t>B018</t>
  </si>
  <si>
    <t>B021</t>
  </si>
  <si>
    <t>B023</t>
  </si>
  <si>
    <t>B026</t>
  </si>
  <si>
    <t>B028</t>
  </si>
  <si>
    <t>B030</t>
  </si>
  <si>
    <t>B031</t>
  </si>
  <si>
    <t>B032</t>
  </si>
  <si>
    <t>B033</t>
  </si>
  <si>
    <t>B035</t>
  </si>
  <si>
    <t>B040</t>
  </si>
  <si>
    <t>B041</t>
  </si>
  <si>
    <t>B044</t>
  </si>
  <si>
    <t>B045</t>
  </si>
  <si>
    <t>B046</t>
  </si>
  <si>
    <t>B048</t>
  </si>
  <si>
    <t>B049</t>
  </si>
  <si>
    <t>B050</t>
  </si>
  <si>
    <t>B051</t>
  </si>
  <si>
    <t>B052</t>
  </si>
  <si>
    <t>B054</t>
  </si>
  <si>
    <t>B055</t>
  </si>
  <si>
    <t>B058</t>
  </si>
  <si>
    <t>B061</t>
  </si>
  <si>
    <t>B063</t>
  </si>
  <si>
    <t>B065</t>
  </si>
  <si>
    <t>B066</t>
  </si>
  <si>
    <t>B067</t>
  </si>
  <si>
    <t>B068</t>
  </si>
  <si>
    <t>B069</t>
  </si>
  <si>
    <t>B070</t>
  </si>
  <si>
    <t>B072</t>
  </si>
  <si>
    <t>B073</t>
  </si>
  <si>
    <t>B074</t>
  </si>
  <si>
    <t>B077</t>
  </si>
  <si>
    <t>B079</t>
  </si>
  <si>
    <t>B080</t>
  </si>
  <si>
    <t>B081</t>
  </si>
  <si>
    <t>B082</t>
  </si>
  <si>
    <t>B084</t>
  </si>
  <si>
    <t>B088</t>
  </si>
  <si>
    <t>B090</t>
  </si>
  <si>
    <t>B091</t>
  </si>
  <si>
    <t>B094</t>
  </si>
  <si>
    <t>B098</t>
  </si>
  <si>
    <t>FRUIT SNACK MIXED BERRY 1067800</t>
  </si>
  <si>
    <t>PIZZA BAGEL, CHEESE,  WW 4.8 OZ SERV.  #96WBPB2</t>
  </si>
  <si>
    <t>C003</t>
  </si>
  <si>
    <t>C004</t>
  </si>
  <si>
    <t>C010</t>
  </si>
  <si>
    <t>C012</t>
  </si>
  <si>
    <t>C018</t>
  </si>
  <si>
    <t>C019</t>
  </si>
  <si>
    <t>C023</t>
  </si>
  <si>
    <t>C024</t>
  </si>
  <si>
    <t>C026</t>
  </si>
  <si>
    <t>C028</t>
  </si>
  <si>
    <t>C030</t>
  </si>
  <si>
    <t>C032</t>
  </si>
  <si>
    <t>C049</t>
  </si>
  <si>
    <t>C037</t>
  </si>
  <si>
    <t>C041</t>
  </si>
  <si>
    <t>C042</t>
  </si>
  <si>
    <t>C043</t>
  </si>
  <si>
    <t>C051</t>
  </si>
  <si>
    <t>C053</t>
  </si>
  <si>
    <t>C056</t>
  </si>
  <si>
    <t>C057</t>
  </si>
  <si>
    <t>C063</t>
  </si>
  <si>
    <t>C065</t>
  </si>
  <si>
    <t>C066</t>
  </si>
  <si>
    <t>C067</t>
  </si>
  <si>
    <t>C078</t>
  </si>
  <si>
    <t>C090</t>
  </si>
  <si>
    <t>C093</t>
  </si>
  <si>
    <t>C095</t>
  </si>
  <si>
    <t>C098</t>
  </si>
  <si>
    <t>GLAZE, DONUT, PROVIDES A GLOSSY FINISH, RICH'S 21506 OR EQUAL</t>
  </si>
  <si>
    <t xml:space="preserve">BROWNIE MIX, 6/5# </t>
  </si>
  <si>
    <t>1/10.5# CW</t>
  </si>
  <si>
    <t xml:space="preserve">CHEESE, PEPPERJACK, 10.5# </t>
  </si>
  <si>
    <t>OIL, OLIVE OIL BLEND, 51% EVOO/49% CANOLA</t>
  </si>
  <si>
    <t>10 LITER</t>
  </si>
  <si>
    <t>1/23 OZ</t>
  </si>
  <si>
    <t>NIPPON SHOKKEN USA</t>
  </si>
  <si>
    <t xml:space="preserve">6/60 OZ </t>
  </si>
  <si>
    <t>107/4.5 OZ</t>
  </si>
  <si>
    <t>CHICKEN BREAST, WHOLE GRAIN BREADED, BONELESS, SKINLESS, WHOLE MUSCLE, ALL WHITE MEAT, GOLDKIST MFR #7527 PREFERRED</t>
  </si>
  <si>
    <t>B007</t>
  </si>
  <si>
    <t>CEREAL, CUPS, 2 OZ, WG, FLAVORS: CINNAMON TOAST CRUNCH, CHEERIOS, HONEY CHEERIOS, RICE CHEX, COCOA PUFFS</t>
  </si>
  <si>
    <t>60/2 OZ</t>
  </si>
  <si>
    <t>HAMBURGER PATTIES, 100%BEEF, FULLY COOKED, 2.5 OZ M/MA, MAID-RITE PREFERRED</t>
  </si>
  <si>
    <t>HADLEY FARMS</t>
  </si>
  <si>
    <t>144/2.2oz</t>
  </si>
  <si>
    <t xml:space="preserve">CROISSANTS, WHOLE GRAIN, FULLY CURVED SLICED, MARGARINE, 2.2OZ SERV = 2 OZ GR EQUIV, FROZEN, MFR #139 </t>
  </si>
  <si>
    <t>144/2.7 OZ</t>
  </si>
  <si>
    <t>ROLL, WHOLE GRAIN, ICED, APPLE, 2.7 OZ SERV = 2.0 OZ GR EQUIV., IND. WRAPPED, NUT FREE, NO ARTIFICIAL COLORS, HADLEY FARMS MFR #1372IW PREFERRED</t>
  </si>
  <si>
    <r>
      <t xml:space="preserve">BARS, CEREAL, 1 OZ EQUIV WG </t>
    </r>
    <r>
      <rPr>
        <b/>
        <sz val="9"/>
        <color rgb="FF000000"/>
        <rFont val="Calibri"/>
        <family val="2"/>
      </rPr>
      <t>(LIST FLAVORS AND STOCK #'S)</t>
    </r>
  </si>
  <si>
    <t>135/2.2 OZ</t>
  </si>
  <si>
    <t>ZEE ZEES</t>
  </si>
  <si>
    <t>SUNFLOWER KERNELS, ROASTED, 1.2 OZ. SERV = 1 M/MA, ZEE ZEES FLAVORS:  HONEY ROASTED, ROASTED, SPICY.  NUT FREE FACILITY, GLUTEN FREE, VEGAN, PORTABLE SHELF STABLE PROTEIN</t>
  </si>
  <si>
    <t>250/1.2 OZ</t>
  </si>
  <si>
    <t>72/0.7 OZ</t>
  </si>
  <si>
    <r>
      <t xml:space="preserve">HUMMUS, BEAN DIPZ, 4.5 OZ SERV=2MMA, </t>
    </r>
    <r>
      <rPr>
        <b/>
        <sz val="9"/>
        <color rgb="FF000000"/>
        <rFont val="Calibri"/>
        <family val="2"/>
      </rPr>
      <t>SHELF STABLE</t>
    </r>
    <r>
      <rPr>
        <sz val="9"/>
        <color rgb="FF000000"/>
        <rFont val="Calibri"/>
        <family val="2"/>
      </rPr>
      <t>, RED PEPPER AND ORIGINAL FLAVORS (LIST FLAVORS)</t>
    </r>
  </si>
  <si>
    <t>PANCAKE BITES, WG, IW, BITE SIZE 2.4 OZ SERV=2 GR EQUIV.</t>
  </si>
  <si>
    <t>ITALIAN, STEAKHOUSE, DRESSING &amp; MARINADE, KOSHER, GLUTEN FREE</t>
  </si>
  <si>
    <t>200/1.16 OZ</t>
  </si>
  <si>
    <t>CRANBERRIES, DRIED, 1.16 OZ SERV=1/2 CUP FRUIT (1/4 CUP DRIED) FLAVORED (LIST FLAVORS)</t>
  </si>
  <si>
    <t>CALIFORNIA OLIVE RANCH</t>
  </si>
  <si>
    <t>6/16.9 OZ</t>
  </si>
  <si>
    <t xml:space="preserve">OIL, OLIVE 100% PURE EVOO, COLD PRESSED (NO POMACE) </t>
  </si>
  <si>
    <t>CHICKEN NUGGET, WG, FC, HOMESTYLE, BREADED,  (128/3.65 OZ=2 M/MA; 1 GR) GOLD KIST MFR #3151 (NO SUBSTITUTE; COMMODITY DIVERSION ITEM)</t>
  </si>
  <si>
    <t>CHICKEN POPCORN, WG, HOMESTYLE, SMACKERS, FC, 112 SERV. (2 OZ M/MA, 1 GR EQUIV)MFR. #114052 (NO SUBSTITUTE; COMMODITY DIVERSION ITEM)</t>
  </si>
  <si>
    <t>12/12 OZ</t>
  </si>
  <si>
    <t xml:space="preserve">POLANER </t>
  </si>
  <si>
    <t>144 / 1.6OZ</t>
  </si>
  <si>
    <t>72 /1.75OZ</t>
  </si>
  <si>
    <t xml:space="preserve">BROCCOLI FLORETS (PRODUCT OF USA) </t>
  </si>
  <si>
    <r>
      <t xml:space="preserve">SAUCES, ASIAN, NO ARTIFICIAL FLAVOR, NO CORN SYRUP, NO MSG.  LOW SODIUM FLAVORS INCLUDING TERIYAKI, GENERAL TSO, MANGO, ORANGE, SWEET THAI CHILI </t>
    </r>
    <r>
      <rPr>
        <b/>
        <sz val="9"/>
        <color rgb="FF000000"/>
        <rFont val="Calibri"/>
        <family val="2"/>
      </rPr>
      <t>(LIST FLAVORS)</t>
    </r>
  </si>
  <si>
    <t>OLIVES, BLACK, SLICED, PRODUCT OF CALIFORNIA, LINDSAY MFR #3624</t>
  </si>
  <si>
    <r>
      <t>JUICE-100% JUICE, CANNED FLAVORS: ORANGE MANGO, FRUIT PUNCH, GRAPE, GREEN APPLE</t>
    </r>
    <r>
      <rPr>
        <b/>
        <sz val="9"/>
        <color rgb="FF000000"/>
        <rFont val="Calibri"/>
        <family val="2"/>
      </rPr>
      <t xml:space="preserve"> (LIST FLAVORS, STOCK #'S)</t>
    </r>
  </si>
  <si>
    <t xml:space="preserve">SEE FLAVOR LIST        </t>
  </si>
  <si>
    <r>
      <t xml:space="preserve">TEA,ICED, SNAPPLE PREMIUM, CN LS24 FLAVORS:  LEMON, PEACH, RASPBERRY, STRGT. </t>
    </r>
    <r>
      <rPr>
        <b/>
        <sz val="9"/>
        <color rgb="FF000000"/>
        <rFont val="Calibri"/>
        <family val="2"/>
      </rPr>
      <t xml:space="preserve">LIST AVAILABLE FLAVORS &amp; STOCK #'S </t>
    </r>
    <r>
      <rPr>
        <sz val="9"/>
        <color rgb="FF000000"/>
        <rFont val="Calibri"/>
        <family val="2"/>
      </rPr>
      <t>(CATERING ONLY)</t>
    </r>
  </si>
  <si>
    <t>(24/7.5 oz eff 4/17/23)</t>
  </si>
  <si>
    <r>
      <t>JUICE, 6.75 OZ BOX, 100% JUICE, FLAVORS:  APPLE, GRAPE, FRUIT PUNCH, ORANGE TANGERINE,VERY BERRY (</t>
    </r>
    <r>
      <rPr>
        <b/>
        <sz val="9"/>
        <color rgb="FF000000"/>
        <rFont val="Calibri"/>
        <family val="2"/>
      </rPr>
      <t>LIST FLAVORS AND STOCK #'S)</t>
    </r>
  </si>
  <si>
    <t>TEA, ICED - SNAPPLE (LIST FLAVORS &amp; STOCK #'S)</t>
  </si>
  <si>
    <t>JUICE, 6 OZ POUCH, CAPRI SUN, 100% JUICE - BERRY,  FRUIT PUNCH, APPLE , ASSORTED(LIST FLAVORS/STOCK #'S)</t>
  </si>
  <si>
    <t>A21</t>
  </si>
  <si>
    <t>NATURE VALLEY</t>
  </si>
  <si>
    <t>2/128 OZ</t>
  </si>
  <si>
    <t>ROLAND</t>
  </si>
  <si>
    <t>JALAPENO, SLICED, MILD, PRODUCT OF USA</t>
  </si>
  <si>
    <t>200/.44 OZ</t>
  </si>
  <si>
    <t>6/55 OZ</t>
  </si>
  <si>
    <t>FLAVOR FRESH</t>
  </si>
  <si>
    <t>1/1 GAL</t>
  </si>
  <si>
    <t>MUSSELMAN</t>
  </si>
  <si>
    <t xml:space="preserve">PINEAPPLE, CHUNKS IN JUICE-PRODUCT OF USA ONLY </t>
  </si>
  <si>
    <t>LIBBY'S</t>
  </si>
  <si>
    <t>24/6/1.5 OZ</t>
  </si>
  <si>
    <t>CHAMPLAIN</t>
  </si>
  <si>
    <t>9/48 OZ</t>
  </si>
  <si>
    <t>JACK LINK</t>
  </si>
  <si>
    <t>SHEARER'S</t>
  </si>
  <si>
    <t>8/16OZ</t>
  </si>
  <si>
    <t>3 /32OZ</t>
  </si>
  <si>
    <t>CORNER</t>
  </si>
  <si>
    <t>KING ARTHUR</t>
  </si>
  <si>
    <t xml:space="preserve">DOMINO  </t>
  </si>
  <si>
    <t>213/1.5 OZ</t>
  </si>
  <si>
    <t>150/1.5 OZ</t>
  </si>
  <si>
    <t>LANTMANNEN</t>
  </si>
  <si>
    <t>84/2.45OZ</t>
  </si>
  <si>
    <t xml:space="preserve"> 12" 2/10/9.7 OZ</t>
  </si>
  <si>
    <t>POTATOES, FRIES, HARVEST SPLENDOR CRINKLE CUT 7/16" 466765</t>
  </si>
  <si>
    <t>144/6"</t>
  </si>
  <si>
    <t>CIFELLI OR D'YULIO</t>
  </si>
  <si>
    <t>1/300 CT</t>
  </si>
  <si>
    <t>53/3 OZ/CS</t>
  </si>
  <si>
    <t>2.5#</t>
  </si>
  <si>
    <t>2/9# AVG</t>
  </si>
  <si>
    <t xml:space="preserve">JENNIE-O  </t>
  </si>
  <si>
    <t>CORTONA</t>
  </si>
  <si>
    <t>8/1.5 LB</t>
  </si>
  <si>
    <t>ESBENSHADE OR MITLITSKY</t>
  </si>
  <si>
    <r>
      <t>JUICE SPARKLING, 100% JUICE FLAVORS KIWI BERRY 100%, ORANGE TANGERINE 100%; STRAWBERRY WATERMELON 100% 24/7.5 OZ (</t>
    </r>
    <r>
      <rPr>
        <b/>
        <sz val="9"/>
        <color rgb="FF000000"/>
        <rFont val="Calibri"/>
        <family val="2"/>
      </rPr>
      <t>LIST FLAVORS &amp; STOCK #'S</t>
    </r>
    <r>
      <rPr>
        <sz val="9"/>
        <color rgb="FF000000"/>
        <rFont val="Calibri"/>
        <family val="2"/>
      </rPr>
      <t>)</t>
    </r>
  </si>
  <si>
    <r>
      <t xml:space="preserve">SELTZER,ASSORTED, </t>
    </r>
    <r>
      <rPr>
        <b/>
        <sz val="9"/>
        <color rgb="FF000000"/>
        <rFont val="Calibri"/>
        <family val="2"/>
      </rPr>
      <t>CANS</t>
    </r>
    <r>
      <rPr>
        <sz val="9"/>
        <color rgb="FF000000"/>
        <rFont val="Calibri"/>
        <family val="2"/>
      </rPr>
      <t xml:space="preserve"> 12OZ</t>
    </r>
  </si>
  <si>
    <t>A25</t>
  </si>
  <si>
    <t>JELLY, GRAPE, 10#</t>
  </si>
  <si>
    <t>JELLY, GRAPE, 4#</t>
  </si>
  <si>
    <t>COLD CUTS -BOARS HEAD ONLY</t>
  </si>
  <si>
    <t>PEARS SLICED XLS, PRODUCT OF USA</t>
  </si>
  <si>
    <t>CRACKERS, SPCL, EDU PRESIDENT 651942</t>
  </si>
  <si>
    <t>CRACKERS, GOLDFISH, WHOLE GRAIN, CHEDDAR</t>
  </si>
  <si>
    <t>CRACKERS, GOLDFISH, WG</t>
  </si>
  <si>
    <r>
      <t>FRUIT SNACKS, .90 OZ POUCH, FRUIT PUREE LISTED AS THE FIRST INGREDIENT, USDA SMART SNACK COMPLIANT (</t>
    </r>
    <r>
      <rPr>
        <b/>
        <sz val="9"/>
        <color rgb="FF000000"/>
        <rFont val="Calibri"/>
        <family val="2"/>
      </rPr>
      <t>LIST FLAVORS AND STOCK #'S)</t>
    </r>
  </si>
  <si>
    <t>FRUIT SNACKS, MIXED BERRY</t>
  </si>
  <si>
    <t>NUTRA GRAIN BARS, BLUEBERRY,WG</t>
  </si>
  <si>
    <t>NUTRA GRAIN BARS, STRAWBERRY,WG</t>
  </si>
  <si>
    <t>BEANS, COOKED, BLACK BEANS, NYS PRODUCT PREFERRED</t>
  </si>
  <si>
    <t>TOMATOES, CRUSHED,  NYS PRODUCT PREFERRED, 12x16oz GLASS JARS</t>
  </si>
  <si>
    <t>BROWNIES, BLONDIE, PRECUT, MFR #535148 (CATERING ONLY)</t>
  </si>
  <si>
    <r>
      <t>COOKIE DOUGH, WG, FLAVORS: CHOCOLATE CHIP, CANDY(M&amp;M), DOUBLE CHOCOLATE, OATMEAL RAISIN, RED WHITE &amp; BLUE; RED VELVET, OR SUGAR- NO SUBSTITUTIONS - (</t>
    </r>
    <r>
      <rPr>
        <b/>
        <sz val="9"/>
        <color rgb="FF000000"/>
        <rFont val="Calibri"/>
        <family val="2"/>
      </rPr>
      <t>LIST FLAVORS &amp; STOCK #'S</t>
    </r>
    <r>
      <rPr>
        <sz val="9"/>
        <color rgb="FF000000"/>
        <rFont val="Calibri"/>
        <family val="2"/>
      </rPr>
      <t>)(1.85 SERV=1.25 GR EQUIV) IF ONE VENDOR DOES NOT OFFER ALL FLAVORS, WE MAY MAKE MULTIPLE AWARDS FOR THIS ITEM.</t>
    </r>
  </si>
  <si>
    <t>CROISSANTS, WG, 1.5OZ FULLY SLICED, MARGARINE, 1.5 OZ GRAIN EQ for each 1.5oz CROISSANT , BAKECRAFTERS #868 PREFERRED</t>
  </si>
  <si>
    <t>72/2 OZ</t>
  </si>
  <si>
    <t>LENDERS</t>
  </si>
  <si>
    <t>BAGELS, WHOLE GRAIN, WHITE, SLICED, IND WRAPPED, (2 OZ SERV-2 OZ GR EQUIV) LENDERS/CONAGRA BRAND</t>
  </si>
  <si>
    <t>FISH, BATTERED POLLOCK 356783</t>
  </si>
  <si>
    <t>JUICE, ORANGE ECO 100% 3270600</t>
  </si>
  <si>
    <t>JUICE, 100% GRAPE, 4 OZ FROZEN, INDIVIDUAL PORTION GABLE CARTON - NO ADDED SUGAR, PRESERVATIVES, FLAVORING OR DYES, PREF SUNCUP 030501</t>
  </si>
  <si>
    <t>JUICE, 100% ORANGE, 4 OZ FROZEN, INDIVIDUAL PORTION GABLE CARTON - NO ADDED SUGAR, PRESERVATIVES, FLAVORING OR DYES, PREF SUNCUP #030100</t>
  </si>
  <si>
    <t>CINNAMON ROLL, MINI, PULLAPART WG IW</t>
  </si>
  <si>
    <t>PEAS &amp; DICED CARROTS</t>
  </si>
  <si>
    <t>PEAS &amp; DICED CARROTS (PRODUCT OF USA ONLY)</t>
  </si>
  <si>
    <t>PEAS - FROZEN, IQF, 20#, PRODUCT ON NYS PREFERRED</t>
  </si>
  <si>
    <t>MUFFINS, BLUEBERRY, MINI</t>
  </si>
  <si>
    <t>JIMMY DEAN</t>
  </si>
  <si>
    <t>KRONO OR EQUAL</t>
  </si>
  <si>
    <t>SOUR CREAM, CUPS, LOWFAT OR FAT FREE</t>
  </si>
  <si>
    <t>27/8 OZ</t>
  </si>
  <si>
    <t>MILK, LOWFAT, LACTOSE FREE, 1%</t>
  </si>
  <si>
    <t>DAIRY PURE</t>
  </si>
  <si>
    <t>TURKEY BREAST, MAPLE GLAZED HONEY COAT, NO GLUTEN, MSG OR SOY</t>
  </si>
  <si>
    <t>TURKEY BREAST, DELI CRACKED PEPPER,  NO GLUTEN, MSG, OR SOY</t>
  </si>
  <si>
    <t>TURKEY BREAST, SALSALITO FLAVOR, NO GLUTEN, MSG OR SOY</t>
  </si>
  <si>
    <t xml:space="preserve">TURKEY BREAST, OVEN ROAST, NO GLUTEN, MSG OR SOY. Lower Sodium &lt; =360 MG PER 2 OZ M/MA PORTION </t>
  </si>
  <si>
    <t>FRANKFURTERS, ALL BEEF, UNCURED No MSG, Gluten or Soy, &lt;350 MG NA/1 frank</t>
  </si>
  <si>
    <t>CHICKEN BREAST, FC, FLAME GRILLED FLAVOR. No Gluten, MSG OR Soy &lt;350 MG NA/2 oz</t>
  </si>
  <si>
    <t>CHICKEN BREAST, FC, Oven Roasted, No Gluten, MSG or Soy</t>
  </si>
  <si>
    <t>CHICKEN BREAST, FC, Rotisserie flavor No Guten,MSG or Soy</t>
  </si>
  <si>
    <t>BID BY #</t>
  </si>
  <si>
    <t>BOARS HEAD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</si>
  <si>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</si>
  <si>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</si>
  <si>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</si>
  <si>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</si>
  <si>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</si>
  <si>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</si>
  <si>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</si>
  <si>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</si>
  <si>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</si>
  <si>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</si>
  <si>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</si>
  <si>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</si>
  <si>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</si>
  <si>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</si>
  <si>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E23</t>
  </si>
  <si>
    <t>COOKIE DOUGH - CHOC CHIP (CATERING ONLY)</t>
  </si>
  <si>
    <t>B220</t>
  </si>
  <si>
    <t>B221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</si>
  <si>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</si>
  <si>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</si>
  <si>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</si>
  <si>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</si>
  <si>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</si>
  <si>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</si>
  <si>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</si>
  <si>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</si>
  <si>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</si>
  <si>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</si>
  <si>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</si>
  <si>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</si>
  <si>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</si>
  <si>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</si>
  <si>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</si>
  <si>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</si>
  <si>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</si>
  <si>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</si>
  <si>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</si>
  <si>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</si>
  <si>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</si>
  <si>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B244</t>
  </si>
  <si>
    <t>B245</t>
  </si>
  <si>
    <t>B246</t>
  </si>
  <si>
    <t>B247</t>
  </si>
  <si>
    <t>B248</t>
  </si>
  <si>
    <t>B249</t>
  </si>
  <si>
    <t>B250</t>
  </si>
  <si>
    <t>B251</t>
  </si>
  <si>
    <t>B252</t>
  </si>
  <si>
    <t>B253</t>
  </si>
  <si>
    <t>B254</t>
  </si>
  <si>
    <t>B255</t>
  </si>
  <si>
    <t>B256</t>
  </si>
  <si>
    <t>B257</t>
  </si>
  <si>
    <t>B258</t>
  </si>
  <si>
    <t>B259</t>
  </si>
  <si>
    <t>B260</t>
  </si>
  <si>
    <t>C069</t>
  </si>
  <si>
    <t>C071</t>
  </si>
  <si>
    <t>C072</t>
  </si>
  <si>
    <t>C074</t>
  </si>
  <si>
    <t>C077</t>
  </si>
  <si>
    <t>C079</t>
  </si>
  <si>
    <t>C080</t>
  </si>
  <si>
    <t>C081</t>
  </si>
  <si>
    <t>F24</t>
  </si>
  <si>
    <t>F25</t>
  </si>
  <si>
    <t>F26</t>
  </si>
  <si>
    <t>G06</t>
  </si>
  <si>
    <t>CRYSTAL GEYSER OR EQUAL</t>
  </si>
  <si>
    <t>VINTAGE OR EQUAL</t>
  </si>
  <si>
    <t>28/8 OZ</t>
  </si>
  <si>
    <r>
      <t>WATER,</t>
    </r>
    <r>
      <rPr>
        <b/>
        <sz val="9"/>
        <color rgb="FF000000"/>
        <rFont val="Calibri"/>
        <family val="2"/>
      </rPr>
      <t xml:space="preserve"> SPARKLING, </t>
    </r>
    <r>
      <rPr>
        <sz val="9"/>
        <color rgb="FF000000"/>
        <rFont val="Calibri"/>
        <family val="2"/>
      </rPr>
      <t xml:space="preserve">ZERO SUGAR ONLY, </t>
    </r>
    <r>
      <rPr>
        <b/>
        <sz val="9"/>
        <color rgb="FF000000"/>
        <rFont val="Calibri"/>
        <family val="2"/>
      </rPr>
      <t>LIST FLAVORS AND STOCK #'S (BLACK CHERRY, BERRY LEMONADE, BLACK RASPBERRY, CHERRY LIMEADE, CLASSIC LEMONADE, COCONUT PINEAPPLE, FRUIT PUNCH, GRAPE RASPBERRY, KIWI STRAWBERRY, LEMON LIME, ORANGE MANGO, PEACH NECTARINE, PINK GRAPEFRUIT, STRAWBERRY LEMONADE, STRAWBERRY WATERMELON)</t>
    </r>
  </si>
  <si>
    <t>24/16.9 OZ</t>
  </si>
  <si>
    <t>LIPTON, SALADA OR EQUAL</t>
  </si>
  <si>
    <t>175/1.3 OZ</t>
  </si>
  <si>
    <t>BEAR MOUTAIN OR EQUAL</t>
  </si>
  <si>
    <t>COFFEE-100% PREMIUM - COLUMBIAN, FRENCH ROAST, DARK, BREAKFAST BLEND</t>
  </si>
  <si>
    <t xml:space="preserve">COFFEE-DECAF - 100% PREMIUM COLUMBIAN, BREAKFAST BLEND, FRENCH ROAST </t>
  </si>
  <si>
    <t>JUICE, 6 OZ POUCH, CAPRI SUN, 100% JUICE - BERRY,  FRUIT PUNCH, APPLE , ASSORTED(LIST FLAVORS/STOCK #'S) INCLUDE ANY NY BOTTLE DEPOSIT IN BID PRICE</t>
  </si>
  <si>
    <t>SNAPPLE DIET 1/2 and 1/2 TEA and LEMONADE -INCLUDE ANY NY BOTTLE DEPOSIT IN BID PRICE</t>
  </si>
  <si>
    <t>SNAPPLE DIET LEMON TEA -INCLUDE ANY NY BOTTLE DEPOSIT IN BID PRICE</t>
  </si>
  <si>
    <t>SNAPPLE DIET PEACH TEA -INCLUDE ANY NY BOTTLE DEPOSIT IN BID PRICE</t>
  </si>
  <si>
    <t xml:space="preserve"> KIWI STRAW, SNAPPLE PREMIUM, CN LS24 (CATERING ONLY) INCLUDE ANY NY BOTTLE DEPOSIT IN BID PRICE</t>
  </si>
  <si>
    <t>TEA, ICED - SNAPPLE (LIST FLAVORS &amp; STOCK #'S) INCLUDE ANY NY BOTTLE DEPOSIT IN BID PRICE</t>
  </si>
  <si>
    <t>TEA, ICED -Arizona Arnold Palmer Zero -INCLUDE ANY NY BOTTLE DEPOSIT IN BID PRICE</t>
  </si>
  <si>
    <t>WATER, CRYSTAL GEYSER NATURAL, PLASTIC - MUST MEET FDA BOTTLED WATER STANDARDS OF IDENTITY -INCLUDE ANY NY BOTTLE DEPOSIT IN BID PRICE</t>
  </si>
  <si>
    <t>WATER, CRYSTAL GEYSER NATURAL , PLAIN, PLASTIC, MUST MEET FDA BOTTLED WATER STANDARDS OF IDENTITY -INCLUDE ANY NY BOTTLE DEPOSIT IN BID PRICE</t>
  </si>
  <si>
    <t>JUICE, APPLE, 100% JUICE - INCLUDE ANY NY BOTTLE DEPOSIT IN BID PRICE</t>
  </si>
  <si>
    <t>BID PRICE</t>
  </si>
  <si>
    <t>TBA</t>
  </si>
  <si>
    <t>12/28 OZ</t>
  </si>
  <si>
    <t>Slate Foods, Inc. Red Barn Provisions</t>
  </si>
  <si>
    <t>GRAVY MIX, BROWN, LOW SODIUM (170 MG SODIUM/ 1 3/4 TSP (5G) SERVING</t>
  </si>
  <si>
    <t xml:space="preserve">2 TRAYS/54 CT/0.9 OZ </t>
  </si>
  <si>
    <t>6/5</t>
  </si>
  <si>
    <r>
      <t>JUICE, 6.75 OZ BOX, 100% JUICE, FLAVORS:  APPLE, GRAPE, FRUIT PUNCH, ORANGE TANGERINE,VERY BERRY (</t>
    </r>
    <r>
      <rPr>
        <b/>
        <sz val="11"/>
        <color rgb="FF000000"/>
        <rFont val="Calibri"/>
        <family val="2"/>
      </rPr>
      <t>LIST FLAVORS AND STOCK #'S)</t>
    </r>
  </si>
  <si>
    <r>
      <t>JUICE-100% JUICE, CANNED FLAVORS: ORANGE MANGO, FRUIT PUNCH, GRAPE, GREEN APPLE</t>
    </r>
    <r>
      <rPr>
        <b/>
        <sz val="11"/>
        <color rgb="FF000000"/>
        <rFont val="Calibri"/>
        <family val="2"/>
      </rPr>
      <t xml:space="preserve"> (LIST FLAVORS, STOCK #'S) INCLUDE ANY NY BOTTLE DEPOSIT IN BID PRICE</t>
    </r>
  </si>
  <si>
    <r>
      <t>JUICE SPARKLING, 100% JUICE FLAVORS KIWI BERRY 100%, ORANGE TANGERINE 100%; STRAWBERRY WATERMELON 100% 24/7.5 OZ (</t>
    </r>
    <r>
      <rPr>
        <b/>
        <sz val="11"/>
        <color rgb="FF000000"/>
        <rFont val="Calibri"/>
        <family val="2"/>
      </rPr>
      <t>LIST FLAVORS &amp; STOCK #'S</t>
    </r>
    <r>
      <rPr>
        <sz val="11"/>
        <color rgb="FF000000"/>
        <rFont val="Calibri"/>
        <family val="2"/>
      </rPr>
      <t>)</t>
    </r>
  </si>
  <si>
    <r>
      <t xml:space="preserve">SELTZER,ASSORTED, </t>
    </r>
    <r>
      <rPr>
        <b/>
        <sz val="11"/>
        <color rgb="FF000000"/>
        <rFont val="Calibri"/>
        <family val="2"/>
      </rPr>
      <t>CANS</t>
    </r>
    <r>
      <rPr>
        <sz val="11"/>
        <color rgb="FF000000"/>
        <rFont val="Calibri"/>
        <family val="2"/>
      </rPr>
      <t xml:space="preserve"> 12OZ - INCLUDE ANY NY BOTTLE DEPOSIT IN BID PRICE</t>
    </r>
  </si>
  <si>
    <r>
      <t xml:space="preserve">TEA, ICED (DIET LEMON, DIET PEACH) </t>
    </r>
    <r>
      <rPr>
        <b/>
        <sz val="11"/>
        <color rgb="FF000000"/>
        <rFont val="Calibri"/>
        <family val="2"/>
      </rPr>
      <t>(LIST FLAVORS &amp; STOCK #'S) -INCLUDE ANY NY BOTTLE DEPOSIT IN BID PRICE</t>
    </r>
  </si>
  <si>
    <r>
      <t xml:space="preserve">TEA,ICED, SNAPPLE PREMIUM, CN LS24 FLAVORS:  LEMON, PEACH, RASPBERRY, STRGT. </t>
    </r>
    <r>
      <rPr>
        <b/>
        <sz val="11"/>
        <color rgb="FF000000"/>
        <rFont val="Calibri"/>
        <family val="2"/>
      </rPr>
      <t xml:space="preserve">LIST AVAILABLE FLAVORS &amp; STOCK #'S </t>
    </r>
    <r>
      <rPr>
        <sz val="11"/>
        <color rgb="FF000000"/>
        <rFont val="Calibri"/>
        <family val="2"/>
      </rPr>
      <t>(CATERING ONLY)</t>
    </r>
  </si>
  <si>
    <r>
      <t>WATER,</t>
    </r>
    <r>
      <rPr>
        <b/>
        <sz val="11"/>
        <color rgb="FF000000"/>
        <rFont val="Calibri"/>
        <family val="2"/>
      </rPr>
      <t xml:space="preserve"> SPARKLING, </t>
    </r>
    <r>
      <rPr>
        <sz val="11"/>
        <color rgb="FF000000"/>
        <rFont val="Calibri"/>
        <family val="2"/>
      </rPr>
      <t xml:space="preserve">ZERO SUGAR ONLY, </t>
    </r>
    <r>
      <rPr>
        <b/>
        <sz val="11"/>
        <color rgb="FF000000"/>
        <rFont val="Calibri"/>
        <family val="2"/>
      </rPr>
      <t>LIST FLAVORS AND STOCK #'S (BLACK CHERRY, BERRY LEMONADE, BLACK RASPBERRY, CHERRY LIMEADE, CLASSIC LEMONADE, COCONUT PINEAPPLE, FRUIT PUNCH, GRAPE RASPBERRY, KIWI STRAWBERRY, LEMON LIME, ORANGE MANGO, PEACH NECTARINE, PINK GRAPEFRUIT, STRAWBERRY LEMONADE, STRAWBERRY WATERMELON)  -INCLUDE ANY NY BOTTLE DEPOSIT IN BID PRICE</t>
    </r>
  </si>
  <si>
    <r>
      <t xml:space="preserve">BARS, CEREAL, 1 OZ EQUIV WG </t>
    </r>
    <r>
      <rPr>
        <b/>
        <sz val="11"/>
        <color rgb="FF000000"/>
        <rFont val="Calibri"/>
        <family val="2"/>
      </rPr>
      <t>(LIST FLAVORS AND STOCK #'S)</t>
    </r>
  </si>
  <si>
    <r>
      <t xml:space="preserve">BARS, SOFT BAKED, 1.3 OZ SERV = </t>
    </r>
    <r>
      <rPr>
        <b/>
        <sz val="11"/>
        <color rgb="FF000000"/>
        <rFont val="Calibri"/>
        <family val="2"/>
      </rPr>
      <t>1 GRAIN EQUIV</t>
    </r>
    <r>
      <rPr>
        <sz val="11"/>
        <color rgb="FF000000"/>
        <rFont val="Calibri"/>
        <family val="2"/>
      </rPr>
      <t>., FLAVORS: BERRY APPLE CRISP, BIRTHDAY CAKE, BLUEBERRY LEMON, COCOA CHERRY, STRAWBERRY CRISP, ZEE ZEE'S BRAND PREFERRED</t>
    </r>
  </si>
  <si>
    <r>
      <t xml:space="preserve">BARS, SOFT BAKED, 2.2 OZ SERV = </t>
    </r>
    <r>
      <rPr>
        <b/>
        <sz val="11"/>
        <color rgb="FF000000"/>
        <rFont val="Calibri"/>
        <family val="2"/>
      </rPr>
      <t>2 GRAIN EQUIV</t>
    </r>
    <r>
      <rPr>
        <sz val="11"/>
        <color rgb="FF000000"/>
        <rFont val="Calibri"/>
        <family val="2"/>
      </rPr>
      <t>., FLAVORS:  BERRY APPLE CRISP, BIRTHDAY CAKE, BLUEBERRY LEMON, COCOA CHERRY, STRAWBERRY CRISP, ZEE ZEE'S BRAND</t>
    </r>
  </si>
  <si>
    <r>
      <t xml:space="preserve">CEREAL, KELLOGGS, INDIVIDUAL, </t>
    </r>
    <r>
      <rPr>
        <b/>
        <u/>
        <sz val="11"/>
        <color rgb="FF000000"/>
        <rFont val="Calibri"/>
        <family val="2"/>
      </rPr>
      <t>REDUCED SUGAR</t>
    </r>
    <r>
      <rPr>
        <u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>LIST FLAVORS, STOCK #'S</t>
    </r>
    <r>
      <rPr>
        <sz val="11"/>
        <color rgb="FF000000"/>
        <rFont val="Calibri"/>
        <family val="2"/>
      </rPr>
      <t xml:space="preserve">)  96/1 OZ BOWLS/CS                               </t>
    </r>
  </si>
  <si>
    <r>
      <t>CEREAL,  GENERAL MILLS/POST, INDIVIDUAL.</t>
    </r>
    <r>
      <rPr>
        <u/>
        <sz val="11"/>
        <color rgb="FF000000"/>
        <rFont val="Calibri"/>
        <family val="2"/>
      </rPr>
      <t xml:space="preserve"> </t>
    </r>
    <r>
      <rPr>
        <b/>
        <u/>
        <sz val="11"/>
        <color rgb="FF000000"/>
        <rFont val="Calibri"/>
        <family val="2"/>
      </rPr>
      <t>REDUCED SUGAR</t>
    </r>
    <r>
      <rPr>
        <b/>
        <sz val="11"/>
        <color rgb="FF000000"/>
        <rFont val="Calibri"/>
        <family val="2"/>
      </rPr>
      <t xml:space="preserve"> (LIST FLAVORS, STOCK #'S)           </t>
    </r>
    <r>
      <rPr>
        <sz val="11"/>
        <color rgb="FF000000"/>
        <rFont val="Calibri"/>
        <family val="2"/>
      </rPr>
      <t xml:space="preserve">                           </t>
    </r>
  </si>
  <si>
    <r>
      <t xml:space="preserve">CEREAL, GENERAL MILLS/POST,  INDIVIDUAL SERVINGS </t>
    </r>
    <r>
      <rPr>
        <b/>
        <sz val="11"/>
        <color rgb="FF000000"/>
        <rFont val="Calibri"/>
        <family val="2"/>
      </rPr>
      <t>(LIST FLAVORS, STOCK #'S)</t>
    </r>
  </si>
  <si>
    <r>
      <t xml:space="preserve">CEREAL, MALT-O-MEAL, WG, 1 OZ INDIVIDUAL SERVINGS </t>
    </r>
    <r>
      <rPr>
        <b/>
        <sz val="11"/>
        <color rgb="FF000000"/>
        <rFont val="Calibri"/>
        <family val="2"/>
      </rPr>
      <t>(LIST FLAVORS AND STOCK #'S)</t>
    </r>
  </si>
  <si>
    <r>
      <t xml:space="preserve">GRANOLA, </t>
    </r>
    <r>
      <rPr>
        <b/>
        <sz val="11"/>
        <color rgb="FF000000"/>
        <rFont val="Calibri"/>
        <family val="2"/>
      </rPr>
      <t>CINNAMON</t>
    </r>
    <r>
      <rPr>
        <sz val="11"/>
        <color rgb="FF000000"/>
        <rFont val="Calibri"/>
        <family val="2"/>
      </rPr>
      <t>, WG, WHOLESOME CHOICE, IND WRAPPED, GF, NUT FREE, VEGAN, NON-GMO BAKECRAFTERS MFR #2264 (1 OZ SERV=1 GR EQUIV)</t>
    </r>
  </si>
  <si>
    <r>
      <t xml:space="preserve">GRANOLA ROUND, IND WRAPPED, WHOLE GRAIN, </t>
    </r>
    <r>
      <rPr>
        <b/>
        <sz val="11"/>
        <color rgb="FF000000"/>
        <rFont val="Calibri"/>
        <family val="2"/>
      </rPr>
      <t>APPLE CINNAMON</t>
    </r>
    <r>
      <rPr>
        <sz val="11"/>
        <color rgb="FF000000"/>
        <rFont val="Calibri"/>
        <family val="2"/>
      </rPr>
      <t xml:space="preserve"> OR </t>
    </r>
    <r>
      <rPr>
        <b/>
        <sz val="11"/>
        <color rgb="FF000000"/>
        <rFont val="Calibri"/>
        <family val="2"/>
      </rPr>
      <t>BANANA CHOCOLATE CHIP</t>
    </r>
    <r>
      <rPr>
        <sz val="11"/>
        <color rgb="FF000000"/>
        <rFont val="Calibri"/>
        <family val="2"/>
      </rPr>
      <t xml:space="preserve"> (2.32 OZ SERVING = 2 OZ GR EQUIV)</t>
    </r>
  </si>
  <si>
    <r>
      <t xml:space="preserve">CREAM OF WHEAT, </t>
    </r>
    <r>
      <rPr>
        <b/>
        <sz val="11"/>
        <color rgb="FF000000"/>
        <rFont val="Calibri"/>
        <family val="2"/>
      </rPr>
      <t>WHOLE GRAIN</t>
    </r>
    <r>
      <rPr>
        <sz val="11"/>
        <color rgb="FF000000"/>
        <rFont val="Calibri"/>
        <family val="2"/>
      </rPr>
      <t>, INSTANT</t>
    </r>
  </si>
  <si>
    <r>
      <t>MAYONNAISE, LIGHT,</t>
    </r>
    <r>
      <rPr>
        <b/>
        <sz val="11"/>
        <color rgb="FF000000"/>
        <rFont val="Calibri"/>
        <family val="2"/>
      </rPr>
      <t xml:space="preserve"> BULK</t>
    </r>
  </si>
  <si>
    <r>
      <t xml:space="preserve">MAYONNAISE, LIGHT, </t>
    </r>
    <r>
      <rPr>
        <b/>
        <sz val="11"/>
        <color rgb="FF000000"/>
        <rFont val="Calibri"/>
        <family val="2"/>
      </rPr>
      <t>PC</t>
    </r>
  </si>
  <si>
    <r>
      <t xml:space="preserve">SALSA, MILD (NO SUBSTITUTE; </t>
    </r>
    <r>
      <rPr>
        <b/>
        <sz val="11"/>
        <color rgb="FF000000"/>
        <rFont val="Calibri"/>
        <family val="2"/>
      </rPr>
      <t>COMMODITY DIVERSION ITEM)</t>
    </r>
  </si>
  <si>
    <r>
      <t xml:space="preserve">SAUCES, ASIAN, NO ARTIFICIAL FLAVOR, NO CORN SYRUP, NO MSG.  LOW SODIUM FLAVORS INCLUDING TERIYAKI, GENERAL TSO, MANGO, ORANGE, SWEET THAI CHILI </t>
    </r>
    <r>
      <rPr>
        <b/>
        <sz val="11"/>
        <color rgb="FF000000"/>
        <rFont val="Calibri"/>
        <family val="2"/>
      </rPr>
      <t>(LIST FLAVORS)</t>
    </r>
  </si>
  <si>
    <r>
      <t xml:space="preserve">BALSAMIC VINAIGRETTE, </t>
    </r>
    <r>
      <rPr>
        <b/>
        <sz val="11"/>
        <color rgb="FF000000"/>
        <rFont val="Calibri"/>
        <family val="2"/>
      </rPr>
      <t>PC, MUST BE A PRODUCT OF USA</t>
    </r>
  </si>
  <si>
    <r>
      <t xml:space="preserve">BALSAMIC VINAIGRETTE, </t>
    </r>
    <r>
      <rPr>
        <b/>
        <sz val="11"/>
        <color rgb="FF000000"/>
        <rFont val="Calibri"/>
        <family val="2"/>
      </rPr>
      <t>CREAMY, BULK, MUST BE A PRODUCT OF USA Preferred split case by gallon</t>
    </r>
  </si>
  <si>
    <r>
      <t xml:space="preserve">BLUE CHEESE, LITE OR LOWFAT, POURABLE STYLE, </t>
    </r>
    <r>
      <rPr>
        <b/>
        <sz val="11"/>
        <color rgb="FF000000"/>
        <rFont val="Calibri"/>
        <family val="2"/>
      </rPr>
      <t xml:space="preserve">MUST BE  PRODUCT OF USA </t>
    </r>
    <r>
      <rPr>
        <sz val="11"/>
        <color rgb="FF000000"/>
        <rFont val="Calibri"/>
        <family val="2"/>
      </rPr>
      <t>Preferred split case by gallon</t>
    </r>
  </si>
  <si>
    <r>
      <t xml:space="preserve">CAESAR, </t>
    </r>
    <r>
      <rPr>
        <b/>
        <sz val="11"/>
        <color rgb="FF000000"/>
        <rFont val="Calibri"/>
        <family val="2"/>
      </rPr>
      <t xml:space="preserve">CREAMY </t>
    </r>
    <r>
      <rPr>
        <sz val="11"/>
        <color rgb="FF000000"/>
        <rFont val="Calibri"/>
        <family val="2"/>
      </rPr>
      <t xml:space="preserve">LITE OR LOW FAT, BULK, </t>
    </r>
    <r>
      <rPr>
        <b/>
        <sz val="11"/>
        <color rgb="FF000000"/>
        <rFont val="Calibri"/>
        <family val="2"/>
      </rPr>
      <t xml:space="preserve">MUST BE A PRODUCT OF USA </t>
    </r>
    <r>
      <rPr>
        <sz val="11"/>
        <color rgb="FF000000"/>
        <rFont val="Calibri"/>
        <family val="2"/>
      </rPr>
      <t>Preferred split case by gallon</t>
    </r>
  </si>
  <si>
    <r>
      <t xml:space="preserve">CAESAR, LOW FAT OR LITE, </t>
    </r>
    <r>
      <rPr>
        <b/>
        <sz val="11"/>
        <color rgb="FF000000"/>
        <rFont val="Calibri"/>
        <family val="2"/>
      </rPr>
      <t xml:space="preserve">MUST BE A PRODUCT OF USA </t>
    </r>
    <r>
      <rPr>
        <sz val="11"/>
        <color rgb="FF000000"/>
        <rFont val="Calibri"/>
        <family val="2"/>
      </rPr>
      <t>Preferred split case by gallon</t>
    </r>
  </si>
  <si>
    <r>
      <t>FRENCH, LITE, PC,</t>
    </r>
    <r>
      <rPr>
        <b/>
        <sz val="11"/>
        <color rgb="FF000000"/>
        <rFont val="Calibri"/>
        <family val="2"/>
      </rPr>
      <t xml:space="preserve"> MUST BE A PRODUCT OF USA</t>
    </r>
  </si>
  <si>
    <r>
      <t xml:space="preserve">HONEY MUSTARD, LOWFAT OR LITE, PC, </t>
    </r>
    <r>
      <rPr>
        <b/>
        <sz val="11"/>
        <color rgb="FF000000"/>
        <rFont val="Calibri"/>
        <family val="2"/>
      </rPr>
      <t>MUST BE A PRODUCT OF USA</t>
    </r>
  </si>
  <si>
    <r>
      <t xml:space="preserve">HONEY MUSTARD, LOWFAT OR LITE,BULK, </t>
    </r>
    <r>
      <rPr>
        <b/>
        <sz val="11"/>
        <color rgb="FF000000"/>
        <rFont val="Calibri"/>
        <family val="2"/>
      </rPr>
      <t xml:space="preserve">MUST BE A PRODUCT OF USA </t>
    </r>
    <r>
      <rPr>
        <sz val="11"/>
        <color rgb="FF000000"/>
        <rFont val="Calibri"/>
        <family val="2"/>
      </rPr>
      <t>Preferred split case by gallon</t>
    </r>
  </si>
  <si>
    <r>
      <t xml:space="preserve">THOUSAND ISLAND, LOW FAT OR LITE, BULK, </t>
    </r>
    <r>
      <rPr>
        <b/>
        <sz val="11"/>
        <color rgb="FF000000"/>
        <rFont val="Calibri"/>
        <family val="2"/>
      </rPr>
      <t>MUST BE A PRODUCT OF USA Preferred split case by gallon</t>
    </r>
  </si>
  <si>
    <r>
      <t xml:space="preserve">APPLESAUCE, DOMESTIC, UNSWEETENED, (4.5 OZ SERV=1/2 C FRUIT) </t>
    </r>
    <r>
      <rPr>
        <b/>
        <sz val="11"/>
        <color rgb="FF000000"/>
        <rFont val="Calibri"/>
        <family val="2"/>
      </rPr>
      <t>(LIST FLAVORS &amp; STOCK #'S</t>
    </r>
    <r>
      <rPr>
        <sz val="11"/>
        <color rgb="FF000000"/>
        <rFont val="Calibri"/>
        <family val="2"/>
      </rPr>
      <t>)</t>
    </r>
  </si>
  <si>
    <r>
      <t>PEARS, DICED, I</t>
    </r>
    <r>
      <rPr>
        <b/>
        <sz val="11"/>
        <color rgb="FF000000"/>
        <rFont val="Calibri"/>
        <family val="2"/>
      </rPr>
      <t xml:space="preserve">N JUICE </t>
    </r>
    <r>
      <rPr>
        <sz val="11"/>
        <color rgb="FF000000"/>
        <rFont val="Calibri"/>
        <family val="2"/>
      </rPr>
      <t xml:space="preserve">- PRODUCT OF USA ONLY </t>
    </r>
  </si>
  <si>
    <r>
      <t xml:space="preserve">PUMPKIN, 100% PUMPKIN, MASHED, NO ADDED SUGAR, NO SEASONINGS, </t>
    </r>
    <r>
      <rPr>
        <b/>
        <sz val="11"/>
        <color rgb="FF000000"/>
        <rFont val="Calibri"/>
        <family val="2"/>
      </rPr>
      <t xml:space="preserve"> PRODUCT OF USA ONLY</t>
    </r>
  </si>
  <si>
    <r>
      <t>TACO SEASONING,</t>
    </r>
    <r>
      <rPr>
        <b/>
        <sz val="11"/>
        <color rgb="FF000000"/>
        <rFont val="Calibri"/>
        <family val="2"/>
      </rPr>
      <t xml:space="preserve"> LOW SALT</t>
    </r>
    <r>
      <rPr>
        <sz val="11"/>
        <color rgb="FF000000"/>
        <rFont val="Calibri"/>
        <family val="2"/>
      </rPr>
      <t>, BULK</t>
    </r>
  </si>
  <si>
    <r>
      <t xml:space="preserve">BEEF JERKY, PEPPERED FLAVOR OR TERIYAKI, .85 OZ PORTIONS, JACK LINK BRAND OR EQUAL, </t>
    </r>
    <r>
      <rPr>
        <b/>
        <sz val="11"/>
        <color rgb="FF000000"/>
        <rFont val="Calibri"/>
        <family val="2"/>
      </rPr>
      <t>USDA SMART SNACK COMPLIANT</t>
    </r>
  </si>
  <si>
    <r>
      <t>FRUIT SNACKS, .90 OZ POUCH, FRUIT PUREE LISTED AS THE FIRST INGREDIENT, USDA SMART SNACK COMPLIANT (</t>
    </r>
    <r>
      <rPr>
        <b/>
        <sz val="11"/>
        <color rgb="FF000000"/>
        <rFont val="Calibri"/>
        <family val="2"/>
      </rPr>
      <t>LIST FLAVORS AND STOCK #'S)</t>
    </r>
  </si>
  <si>
    <r>
      <t xml:space="preserve">POPCORN, SMARTFOOD DELIGHT, </t>
    </r>
    <r>
      <rPr>
        <b/>
        <sz val="11"/>
        <color rgb="FF000000"/>
        <rFont val="Calibri"/>
        <family val="2"/>
      </rPr>
      <t>SMART SNACK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LIST FLAVORS AND STOCK #'S)</t>
    </r>
  </si>
  <si>
    <r>
      <t xml:space="preserve">POPTART, WHOLE GRAIN - </t>
    </r>
    <r>
      <rPr>
        <b/>
        <sz val="11"/>
        <color rgb="FF000000"/>
        <rFont val="Calibri"/>
        <family val="2"/>
      </rPr>
      <t xml:space="preserve">(LIST FLAVORS AND STOCK #'S)                                               </t>
    </r>
  </si>
  <si>
    <r>
      <t xml:space="preserve">POTATO CHIPS, KETTLE COOKED, 40% LESS FAT, NO ARTIFICIAL FLAVORS OR PRESERVATIVES, 1.375 OZ BAG, 180 CAL, 190 MG SODIUM, </t>
    </r>
    <r>
      <rPr>
        <b/>
        <sz val="11"/>
        <color rgb="FF000000"/>
        <rFont val="Calibri"/>
        <family val="2"/>
      </rPr>
      <t>USDA SMART SNACK COMPLIANT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LIST FLAVORS &amp; STOCK #'S)</t>
    </r>
  </si>
  <si>
    <r>
      <t xml:space="preserve">POTATO CHIPS, OVEN BAKED LAYS, </t>
    </r>
    <r>
      <rPr>
        <b/>
        <sz val="11"/>
        <color rgb="FF000000"/>
        <rFont val="Calibri"/>
        <family val="2"/>
      </rPr>
      <t>SMART SNACK (LIST FLAVORS &amp; STOCK #'S)</t>
    </r>
  </si>
  <si>
    <r>
      <t>POTATO CHIPS, BAKED,  RUFFLES</t>
    </r>
    <r>
      <rPr>
        <b/>
        <sz val="11"/>
        <color rgb="FF000000"/>
        <rFont val="Calibri"/>
        <family val="2"/>
      </rPr>
      <t xml:space="preserve"> (LIST FLAVORS &amp; STOCK #'S)</t>
    </r>
    <r>
      <rPr>
        <sz val="11"/>
        <color rgb="FF000000"/>
        <rFont val="Calibri"/>
        <family val="2"/>
      </rPr>
      <t xml:space="preserve">, </t>
    </r>
    <r>
      <rPr>
        <b/>
        <sz val="11"/>
        <color rgb="FF000000"/>
        <rFont val="Calibri"/>
        <family val="2"/>
      </rPr>
      <t>SMART SNACK</t>
    </r>
  </si>
  <si>
    <r>
      <t xml:space="preserve">PRETZELS, HEARTZEL, LOW SODIUM, WG, </t>
    </r>
    <r>
      <rPr>
        <b/>
        <sz val="11"/>
        <color rgb="FF000000"/>
        <rFont val="Calibri"/>
        <family val="2"/>
      </rPr>
      <t>SMART SNACK</t>
    </r>
  </si>
  <si>
    <r>
      <t xml:space="preserve">TORTILLA CHIPS, DORITOS, REDUCED FAT, WG,  SMART SNACK </t>
    </r>
    <r>
      <rPr>
        <b/>
        <sz val="11"/>
        <color rgb="FF000000"/>
        <rFont val="Calibri"/>
        <family val="2"/>
      </rPr>
      <t>(LIST FLAVORS AND STOCK #'S)</t>
    </r>
  </si>
  <si>
    <r>
      <t>TORTILLA CHIPS, TOSTITOS, ROUNDS, REDUCED FAT,  (1.45 OZ BAG=2 GR EQUIV), USDA SMART SNACK COMPLIANT (</t>
    </r>
    <r>
      <rPr>
        <b/>
        <sz val="11"/>
        <color rgb="FF000000"/>
        <rFont val="Calibri"/>
        <family val="2"/>
      </rPr>
      <t>LIST FLAVORS AND STOCK #'S)</t>
    </r>
  </si>
  <si>
    <r>
      <t xml:space="preserve">TOMATOES, CRUSHED, CONCENTRATED, </t>
    </r>
    <r>
      <rPr>
        <b/>
        <sz val="11"/>
        <color rgb="FF000000"/>
        <rFont val="Calibri"/>
        <family val="2"/>
      </rPr>
      <t>NO BASIL ADDED COMMODITY ITEM, NO SUBS</t>
    </r>
  </si>
  <si>
    <r>
      <t xml:space="preserve">FLOUR, WHITE WHOLE GRAIN, NO LARGER THAN 5#/BAG, </t>
    </r>
    <r>
      <rPr>
        <b/>
        <sz val="11"/>
        <color rgb="FF000000"/>
        <rFont val="Calibri"/>
        <family val="2"/>
      </rPr>
      <t>MUST BE A PRODUCT OF USA.</t>
    </r>
  </si>
  <si>
    <r>
      <t>OIL, OLIVE/VEGETABLE BLEND - 25% OLIVE OIL/75% CANOLA (</t>
    </r>
    <r>
      <rPr>
        <b/>
        <sz val="11"/>
        <color rgb="FF000000"/>
        <rFont val="Calibri"/>
        <family val="2"/>
      </rPr>
      <t>NO SOY</t>
    </r>
    <r>
      <rPr>
        <sz val="11"/>
        <color rgb="FF000000"/>
        <rFont val="Calibri"/>
        <family val="2"/>
      </rPr>
      <t>)</t>
    </r>
  </si>
  <si>
    <r>
      <t xml:space="preserve">TUNA, CHUNK LIGHT, IN WATER - </t>
    </r>
    <r>
      <rPr>
        <b/>
        <sz val="11"/>
        <color rgb="FF000000"/>
        <rFont val="Calibri"/>
        <family val="2"/>
      </rPr>
      <t>USA FARMED</t>
    </r>
  </si>
  <si>
    <r>
      <t xml:space="preserve">TUNA, SOLID WHITE, IN WATER - </t>
    </r>
    <r>
      <rPr>
        <b/>
        <sz val="11"/>
        <color rgb="FF000000"/>
        <rFont val="Calibri"/>
        <family val="2"/>
      </rPr>
      <t>USA FARMED</t>
    </r>
  </si>
  <si>
    <r>
      <t>BAGELS, WHOLE GRAIN, WHITE, SLICED,</t>
    </r>
    <r>
      <rPr>
        <b/>
        <sz val="11"/>
        <color rgb="FF000000"/>
        <rFont val="Calibri"/>
        <family val="2"/>
      </rPr>
      <t xml:space="preserve"> IND WRAPPED</t>
    </r>
    <r>
      <rPr>
        <sz val="11"/>
        <color rgb="FF000000"/>
        <rFont val="Calibri"/>
        <family val="2"/>
      </rPr>
      <t>, BAKECRAFTERS MFR #982, (2.3OZ SERV=2.25 GR EQUIV)</t>
    </r>
  </si>
  <si>
    <r>
      <t xml:space="preserve">CARROTS, </t>
    </r>
    <r>
      <rPr>
        <b/>
        <sz val="11"/>
        <color rgb="FF000000"/>
        <rFont val="Calibri"/>
        <family val="2"/>
      </rPr>
      <t>SLICED</t>
    </r>
    <r>
      <rPr>
        <sz val="11"/>
        <color rgb="FF000000"/>
        <rFont val="Calibri"/>
        <family val="2"/>
      </rPr>
      <t xml:space="preserve"> (PRODUCT OF USA)</t>
    </r>
  </si>
  <si>
    <r>
      <t>COOKIE DOUGH, WG, FLAVORS: CHOCOLATE CHIP, CANDY(M&amp;M), DOUBLE CHOCOLATE, OATMEAL RAISIN, RED WHITE &amp; BLUE; RED VELVET, OR SUGAR- NO SUBSTITUTIONS - (</t>
    </r>
    <r>
      <rPr>
        <b/>
        <sz val="11"/>
        <color rgb="FF000000"/>
        <rFont val="Calibri"/>
        <family val="2"/>
      </rPr>
      <t>LIST FLAVORS &amp; STOCK #'S</t>
    </r>
    <r>
      <rPr>
        <sz val="11"/>
        <color rgb="FF000000"/>
        <rFont val="Calibri"/>
        <family val="2"/>
      </rPr>
      <t>)(1.85 SERV=1.25 GR EQUIV) IF ONE VENDOR DOES NOT OFFER ALL FLAVORS, WE MAY MAKE MULTIPLE AWARDS FOR THIS ITEM.</t>
    </r>
  </si>
  <si>
    <r>
      <t xml:space="preserve">FRENCH TOAST STICKS, WG, </t>
    </r>
    <r>
      <rPr>
        <b/>
        <sz val="11"/>
        <color rgb="FF000000"/>
        <rFont val="Calibri"/>
        <family val="2"/>
      </rPr>
      <t>MAPLE GLAZED</t>
    </r>
    <r>
      <rPr>
        <sz val="11"/>
        <color rgb="FF000000"/>
        <rFont val="Calibri"/>
        <family val="2"/>
      </rPr>
      <t xml:space="preserve">, CN                    (3 ST/SERV) </t>
    </r>
  </si>
  <si>
    <r>
      <t xml:space="preserve">FRENCH TOAST STICKS, WG, WHOLESOME CHOICE, (2.25 GR EQUIV/SERV) </t>
    </r>
    <r>
      <rPr>
        <b/>
        <sz val="11"/>
        <color rgb="FF000000"/>
        <rFont val="Calibri"/>
        <family val="2"/>
      </rPr>
      <t>MFR #454</t>
    </r>
  </si>
  <si>
    <r>
      <t>MUFFINS, APPLE-CINN, WHOLE GRAIN -</t>
    </r>
    <r>
      <rPr>
        <b/>
        <sz val="11"/>
        <color rgb="FF000000"/>
        <rFont val="Calibri"/>
        <family val="2"/>
      </rPr>
      <t xml:space="preserve"> IND WRAP</t>
    </r>
    <r>
      <rPr>
        <sz val="11"/>
        <color rgb="FF000000"/>
        <rFont val="Calibri"/>
        <family val="2"/>
      </rPr>
      <t xml:space="preserve"> (1 OZ GR EQUIV)</t>
    </r>
  </si>
  <si>
    <r>
      <t xml:space="preserve">MUFFINS, BANANA, WG, </t>
    </r>
    <r>
      <rPr>
        <b/>
        <sz val="11"/>
        <color rgb="FF000000"/>
        <rFont val="Calibri"/>
        <family val="2"/>
      </rPr>
      <t>IND. WRAP</t>
    </r>
    <r>
      <rPr>
        <sz val="11"/>
        <color rgb="FF000000"/>
        <rFont val="Calibri"/>
        <family val="2"/>
      </rPr>
      <t>, 1 OZ GR EQUIV, SMART CHOICE, MFR #02675</t>
    </r>
  </si>
  <si>
    <r>
      <t xml:space="preserve">MUFFINS, BLUEBERRY, WG, </t>
    </r>
    <r>
      <rPr>
        <b/>
        <sz val="11"/>
        <color rgb="FF000000"/>
        <rFont val="Calibri"/>
        <family val="2"/>
      </rPr>
      <t>IND WRAP</t>
    </r>
    <r>
      <rPr>
        <sz val="11"/>
        <color rgb="FF000000"/>
        <rFont val="Calibri"/>
        <family val="2"/>
      </rPr>
      <t>, 2 OZ GR EQUIV, SMART CHOICE</t>
    </r>
  </si>
  <si>
    <r>
      <t>MUFFINS, CHOC. CHIP, WG,</t>
    </r>
    <r>
      <rPr>
        <b/>
        <sz val="11"/>
        <color rgb="FF000000"/>
        <rFont val="Calibri"/>
        <family val="2"/>
      </rPr>
      <t xml:space="preserve"> IND WRAP</t>
    </r>
    <r>
      <rPr>
        <sz val="11"/>
        <color rgb="FF000000"/>
        <rFont val="Calibri"/>
        <family val="2"/>
      </rPr>
      <t>,                              1 OZ GR EQUIV, SMART CHOICE, MFR #02670</t>
    </r>
  </si>
  <si>
    <r>
      <t>MUFFINS, CHOC CHIP, WG,</t>
    </r>
    <r>
      <rPr>
        <b/>
        <sz val="11"/>
        <color rgb="FF000000"/>
        <rFont val="Calibri"/>
        <family val="2"/>
      </rPr>
      <t xml:space="preserve"> IND WRAP,</t>
    </r>
    <r>
      <rPr>
        <sz val="11"/>
        <color rgb="FF000000"/>
        <rFont val="Calibri"/>
        <family val="2"/>
      </rPr>
      <t xml:space="preserve"> 2 OZ GR EQUIV, SMART CHOICE, MFR #06670</t>
    </r>
  </si>
  <si>
    <r>
      <t xml:space="preserve">MUFFINS, CORN, WG, </t>
    </r>
    <r>
      <rPr>
        <b/>
        <sz val="11"/>
        <color rgb="FF000000"/>
        <rFont val="Calibri"/>
        <family val="2"/>
      </rPr>
      <t>IND WRAP</t>
    </r>
    <r>
      <rPr>
        <sz val="11"/>
        <color rgb="FF000000"/>
        <rFont val="Calibri"/>
        <family val="2"/>
      </rPr>
      <t>, 2 OZ GR EQUIV, SMART CHOICE, MFR #06605</t>
    </r>
  </si>
  <si>
    <r>
      <t>MUFFINS, FRZ, BLUEBERRY, W/G,</t>
    </r>
    <r>
      <rPr>
        <b/>
        <sz val="11"/>
        <color rgb="FF000000"/>
        <rFont val="Calibri"/>
        <family val="2"/>
      </rPr>
      <t xml:space="preserve"> IND. WRAP</t>
    </r>
    <r>
      <rPr>
        <sz val="11"/>
        <color rgb="FF000000"/>
        <rFont val="Calibri"/>
        <family val="2"/>
      </rPr>
      <t>, SMART CHOICE, MFR #02661</t>
    </r>
  </si>
  <si>
    <r>
      <t xml:space="preserve">PANCAKES, MINI CONFETTI, </t>
    </r>
    <r>
      <rPr>
        <b/>
        <sz val="11"/>
        <color rgb="FF000000"/>
        <rFont val="Calibri"/>
        <family val="2"/>
      </rPr>
      <t xml:space="preserve">IND. WRAP, </t>
    </r>
    <r>
      <rPr>
        <sz val="11"/>
        <color rgb="FF000000"/>
        <rFont val="Calibri"/>
        <family val="2"/>
      </rPr>
      <t>EGGO BITES, NO HFCS,MFR #038000185748 (3.03 OZ SERV=2 OZ GR EQUIV</t>
    </r>
  </si>
  <si>
    <r>
      <t xml:space="preserve">POTATOES, FRIES, ULTIMATE </t>
    </r>
    <r>
      <rPr>
        <b/>
        <sz val="11"/>
        <color rgb="FF000000"/>
        <rFont val="Calibri"/>
        <family val="2"/>
      </rPr>
      <t>SEASONED</t>
    </r>
    <r>
      <rPr>
        <sz val="11"/>
        <color rgb="FF000000"/>
        <rFont val="Calibri"/>
        <family val="2"/>
      </rPr>
      <t xml:space="preserve"> CROSS TRAX</t>
    </r>
  </si>
  <si>
    <r>
      <t xml:space="preserve">POTATOES, </t>
    </r>
    <r>
      <rPr>
        <b/>
        <sz val="11"/>
        <color rgb="FF000000"/>
        <rFont val="Calibri"/>
        <family val="2"/>
      </rPr>
      <t>SWEET POTATO</t>
    </r>
    <r>
      <rPr>
        <sz val="11"/>
        <color rgb="FF000000"/>
        <rFont val="Calibri"/>
        <family val="2"/>
      </rPr>
      <t xml:space="preserve"> FRIES - DEEP GROOVE CRINKLE CUT</t>
    </r>
  </si>
  <si>
    <r>
      <t xml:space="preserve">WAFFLE, WG, IW, FLAVORS: MAPLE, CHOCOLATE CHIP (2.4 OZ WAFFLE=2 OZ GR EQUIV) </t>
    </r>
    <r>
      <rPr>
        <b/>
        <sz val="11"/>
        <color rgb="FF000000"/>
        <rFont val="Calibri"/>
        <family val="2"/>
      </rPr>
      <t>LIST FLAVORS &amp; STOCK #'S</t>
    </r>
  </si>
  <si>
    <r>
      <t>WAFFLE, SNACK'N'WAFFLES, WG, IW (2.4 OZ WAFFLE=2 OZ GR EQUIV) FLAVORS: BUTTERY MAPLE; CINNAMON; BLUEBERRY</t>
    </r>
    <r>
      <rPr>
        <b/>
        <sz val="11"/>
        <color rgb="FF000000"/>
        <rFont val="Calibri"/>
        <family val="2"/>
      </rPr>
      <t xml:space="preserve"> (LIST FLAVORS &amp; STOCK #'S) </t>
    </r>
  </si>
  <si>
    <r>
      <t xml:space="preserve">WHIPPED TOPPING, READY TO USE, ON TOP MADE WITH CREAM NATURALLY FLAVORED WHIPPED TOPPING, PASTRY PIPING BAG WITH TOP, </t>
    </r>
    <r>
      <rPr>
        <b/>
        <sz val="11"/>
        <color rgb="FF000000"/>
        <rFont val="Calibri"/>
        <family val="2"/>
      </rPr>
      <t>NO HFCS</t>
    </r>
  </si>
  <si>
    <r>
      <t xml:space="preserve">GROUND BEEF 80/20 </t>
    </r>
    <r>
      <rPr>
        <b/>
        <sz val="11"/>
        <color rgb="FF000000"/>
        <rFont val="Calibri"/>
        <family val="2"/>
      </rPr>
      <t>FROZEN</t>
    </r>
    <r>
      <rPr>
        <sz val="11"/>
        <color rgb="FF000000"/>
        <rFont val="Calibri"/>
        <family val="2"/>
      </rPr>
      <t xml:space="preserve"> IBP, </t>
    </r>
    <r>
      <rPr>
        <b/>
        <sz val="11"/>
        <color rgb="FF000000"/>
        <rFont val="Calibri"/>
        <family val="2"/>
      </rPr>
      <t>NO STORED FAT/CHEMICALS/GROWTH HORMONES/SOY</t>
    </r>
  </si>
  <si>
    <r>
      <t xml:space="preserve">FRANKS, </t>
    </r>
    <r>
      <rPr>
        <b/>
        <sz val="11"/>
        <color rgb="FF000000"/>
        <rFont val="Calibri"/>
        <family val="2"/>
      </rPr>
      <t>100% BEEF</t>
    </r>
    <r>
      <rPr>
        <sz val="11"/>
        <color rgb="FF000000"/>
        <rFont val="Calibri"/>
        <family val="2"/>
      </rPr>
      <t xml:space="preserve"> HOT DOGS, 8:1, 6.5", </t>
    </r>
    <r>
      <rPr>
        <b/>
        <sz val="11"/>
        <color rgb="FF000000"/>
        <rFont val="Calibri"/>
        <family val="2"/>
      </rPr>
      <t>NO FILLERS/EXTENDERS.  NO</t>
    </r>
    <r>
      <rPr>
        <sz val="11"/>
        <color rgb="FF000000"/>
        <rFont val="Calibri"/>
        <family val="2"/>
      </rPr>
      <t xml:space="preserve"> NITRATES/NITRITES</t>
    </r>
  </si>
  <si>
    <r>
      <t xml:space="preserve">FRANKS, 100% BEEF HOT DOGS/UNCURED (NO ADDED NITRATES/NITRITES OTHER THAN NATURALLY OCCURRING IN CELERY SALT; NO GROWTH PROMOTING HORMONES OR ANTIBIOTICS, 8:1, 6.5", </t>
    </r>
    <r>
      <rPr>
        <b/>
        <sz val="11"/>
        <color rgb="FF000000"/>
        <rFont val="Calibri"/>
        <family val="2"/>
      </rPr>
      <t>NO FILLERS/EXTENDERS</t>
    </r>
    <r>
      <rPr>
        <sz val="11"/>
        <color rgb="FF000000"/>
        <rFont val="Calibri"/>
        <family val="2"/>
      </rPr>
      <t xml:space="preserve">, - </t>
    </r>
    <r>
      <rPr>
        <b/>
        <sz val="11"/>
        <color rgb="FF000000"/>
        <rFont val="Calibri"/>
        <family val="2"/>
      </rPr>
      <t xml:space="preserve"> PRODUCT OF NYS PREFERRED</t>
    </r>
  </si>
  <si>
    <r>
      <t xml:space="preserve">FRANKS, 8/1#, </t>
    </r>
    <r>
      <rPr>
        <b/>
        <sz val="11"/>
        <color rgb="FF000000"/>
        <rFont val="Calibri"/>
        <family val="2"/>
      </rPr>
      <t>CN</t>
    </r>
    <r>
      <rPr>
        <sz val="11"/>
        <color rgb="FF000000"/>
        <rFont val="Calibri"/>
        <family val="2"/>
      </rPr>
      <t xml:space="preserve"> LABELED, </t>
    </r>
    <r>
      <rPr>
        <b/>
        <sz val="11"/>
        <color rgb="FF000000"/>
        <rFont val="Calibri"/>
        <family val="2"/>
      </rPr>
      <t>ALL MEAT</t>
    </r>
    <r>
      <rPr>
        <sz val="11"/>
        <color rgb="FF000000"/>
        <rFont val="Calibri"/>
        <family val="2"/>
      </rPr>
      <t>, LS, 2 OZ M/ME</t>
    </r>
  </si>
  <si>
    <r>
      <t xml:space="preserve">HAMBURGER PATTIES, </t>
    </r>
    <r>
      <rPr>
        <b/>
        <sz val="11"/>
        <color rgb="FF000000"/>
        <rFont val="Calibri"/>
        <family val="2"/>
      </rPr>
      <t>BEEF</t>
    </r>
    <r>
      <rPr>
        <sz val="11"/>
        <color rgb="FF000000"/>
        <rFont val="Calibri"/>
        <family val="2"/>
      </rPr>
      <t>,  FULLY COOKED, Provides 2 M/MA Credit with CN Label or Formulation Statement</t>
    </r>
  </si>
  <si>
    <r>
      <t xml:space="preserve">HAMBURGER PATTIES, </t>
    </r>
    <r>
      <rPr>
        <b/>
        <sz val="11"/>
        <color rgb="FF000000"/>
        <rFont val="Calibri"/>
        <family val="2"/>
      </rPr>
      <t>80/20, 100% BEEF, NO STORED FAT/CHEMICALS/GROWTH HORMONES/SOY</t>
    </r>
  </si>
  <si>
    <r>
      <t xml:space="preserve">HAMBURGER PATTIES,100% BEEF, </t>
    </r>
    <r>
      <rPr>
        <b/>
        <sz val="11"/>
        <color rgb="FF000000"/>
        <rFont val="Calibri"/>
        <family val="2"/>
      </rPr>
      <t>PRODUCT OF NYS PREFERRED</t>
    </r>
    <r>
      <rPr>
        <sz val="11"/>
        <color rgb="FF000000"/>
        <rFont val="Calibri"/>
        <family val="2"/>
      </rPr>
      <t xml:space="preserve"> Multiple Sizes: </t>
    </r>
    <r>
      <rPr>
        <b/>
        <sz val="11"/>
        <color rgb="FF000000"/>
        <rFont val="Calibri"/>
        <family val="2"/>
      </rPr>
      <t>3oz</t>
    </r>
    <r>
      <rPr>
        <sz val="11"/>
        <color rgb="FF000000"/>
        <rFont val="Calibri"/>
        <family val="2"/>
      </rPr>
      <t>/EACH, FRESH, GRAIN FED, WHOLE MUSCLE MEAT, NO STORED FAT/CHEMICALS/NO GROWTH-PROMOTING ANTIBIOTICS OR HORMONES GROUND BEEF 85/15 30#. Slate Foods or Smith Packing or Equivalent</t>
    </r>
  </si>
  <si>
    <r>
      <t>HAMBURGER PATTIES, 100% BEEF,</t>
    </r>
    <r>
      <rPr>
        <b/>
        <sz val="11"/>
        <color rgb="FF000000"/>
        <rFont val="Calibri"/>
        <family val="2"/>
      </rPr>
      <t xml:space="preserve"> PRODUCT OF NYS PREFERRED</t>
    </r>
    <r>
      <rPr>
        <sz val="11"/>
        <color rgb="FF000000"/>
        <rFont val="Calibri"/>
        <family val="2"/>
      </rPr>
      <t xml:space="preserve">; MULTIPLE SIZES:  </t>
    </r>
    <r>
      <rPr>
        <b/>
        <sz val="11"/>
        <color rgb="FF000000"/>
        <rFont val="Calibri"/>
        <family val="2"/>
      </rPr>
      <t>4 OZ</t>
    </r>
    <r>
      <rPr>
        <sz val="11"/>
        <color rgb="FF000000"/>
        <rFont val="Calibri"/>
        <family val="2"/>
      </rPr>
      <t xml:space="preserve"> EACH, FRESH, GRAIN FED, WHOLE MUSCLE MEAT, NO STORED FAT/CHEMICALS/NO GROWTH-PROMOTING ANTIBIOTICS OR HORMONES.  GROUND BEEF 85/15, 30#. Slate Farms or Smith Packing prefered</t>
    </r>
  </si>
  <si>
    <t>SAUCE, MARINARA, 5 GALLON, &lt;20% DAILY VALUE OF SODIUM</t>
  </si>
  <si>
    <t>HUDSON HARVEST OR EQUAL</t>
  </si>
  <si>
    <t>5 GAL</t>
  </si>
  <si>
    <t>TRUSTED HARVEST OR EQUAL</t>
  </si>
  <si>
    <t>3.8 GAL</t>
  </si>
  <si>
    <t>JUICE, 100% JUICE SLUSH, CONCORD GRAPE 4OZ</t>
  </si>
  <si>
    <t>60/cs</t>
  </si>
  <si>
    <t>5#</t>
  </si>
  <si>
    <t>PITA CHIPS, CINNAMON SUGAR, WHOLE WHEAT  2 LB BULK, ISSA'S OR EQUIV. NYS PRODUCT PREFERRED</t>
  </si>
  <si>
    <t>CORN TORTILLA, WHOLE CORN, 6", 14/#, MADE WITH NIXTAMALIZATION</t>
  </si>
  <si>
    <t>MILESTONE MILL OR EQUAL</t>
  </si>
  <si>
    <t>30#</t>
  </si>
  <si>
    <t>TORTILLA CHIPS, WHOLE CORN, 1# BAG, MADE WITH NIXTAMALIZATION</t>
  </si>
  <si>
    <t>11#</t>
  </si>
  <si>
    <t>WHOLE WHEAT PIZZA CRUST, 8 SLICES/ CRUST, FROZEN, STONE MILLED</t>
  </si>
  <si>
    <t>ONE MIGHTY MILL OR EQUAL</t>
  </si>
  <si>
    <t>10 CRUSTS/ CS</t>
  </si>
  <si>
    <t>Wardynski's, or equal</t>
  </si>
  <si>
    <t>30# cs</t>
  </si>
  <si>
    <t>Beef Hot Dog, 2.3oz, 7:1, fully cooked, 130 calories, 10g fat, 30mg cholesterol, 380mg sodium, 9g protein, 2MMA</t>
  </si>
  <si>
    <t>Jalapeno Cheese Beef Hot Dog, 2.3oz, 7:1, fully cooked, 130 calories, 10g fat, 30mg cholesterol, 440mg sodium, 9g protein, 2MMA</t>
  </si>
  <si>
    <t>All Beef Bologna, 2.3oz, 130 calories, 8g fat, 25mg cholesterol, 320mg sodium, 8g protein, 2MMA</t>
  </si>
  <si>
    <t>Beef Polish Sausage Links, 110 calories, 7g fat, 30mg cholesterol, 390mg sodium, 10g protein, 2MMA</t>
  </si>
  <si>
    <t>HEADWATER OR EQUAL</t>
  </si>
  <si>
    <t>EVERYTHING BUT THE BAGEL SEASONING - SEASME, GARLIC, ONION, SALT, POPPY SEEDS MIXTURE</t>
  </si>
  <si>
    <t>ANY</t>
  </si>
  <si>
    <t>SPLIT CASE</t>
  </si>
  <si>
    <t>COTTAGE CHEESE, 2% OR FULL FAT, SMALL CURD</t>
  </si>
  <si>
    <t>RIB PATTY - AdvancePierre™ Fully Cooked Flamebroiled Rib Shaped Pork Pattie with BBQ Sauce, 3.1 oz, One 3.10 oz. Fully Cooked Flame Broiled Rib Shaped Pork Patty provides 2.00 oz. equivalent meat/meat alternate for Child Nutrition Meal Pattern Requirements</t>
  </si>
  <si>
    <t>Tyson/Advanced Pierre</t>
  </si>
  <si>
    <t>52CT CASE</t>
  </si>
  <si>
    <t>POTATO AND CHEESE WHOLE GRAIN PIEROGI - MINI POTATO AND AMERICAN CHEESE STUFFED PASTA, 51% whole Grain dough, 6 piece (93g) portions credits 1oz grain and 1oz M/MA</t>
  </si>
  <si>
    <t>MRS T'S</t>
  </si>
  <si>
    <t>400ct Case 66 servings per case</t>
  </si>
  <si>
    <t>6/5 LBS</t>
  </si>
  <si>
    <t>CHICKEN, POPPERS BREADED WG</t>
  </si>
  <si>
    <t>RICH CHICKS</t>
  </si>
  <si>
    <t>4/5 LBS</t>
  </si>
  <si>
    <t>CHICKEN, GLUTEN FREE, BREADED, NUGGET OR CHUNK, READY TO COOK OR FULLY COOKED, FREE FROM WHEAT / GLUTEN CONTAMINATION</t>
  </si>
  <si>
    <t>WAYNE FARM OR EQUAL</t>
  </si>
  <si>
    <t>any</t>
  </si>
  <si>
    <t>STUFFING MIX - Whole Grain Stuffing Mix, blend of whole grains and savory herbs and seasonings</t>
  </si>
  <si>
    <t>FOOTHILL FARMS OR EQUAL</t>
  </si>
  <si>
    <t>TURKEY PEPPERONI</t>
  </si>
  <si>
    <t xml:space="preserve">Jennieo #213008 or equal </t>
  </si>
  <si>
    <t>8/2.5#</t>
  </si>
  <si>
    <t xml:space="preserve">EMOTICONS™ POTATOES 5 fun shapes students love, like “surprise,” “wink,” “heart eyes” and more. 120 calories,4g fat, 80g sodium per serving, CN Labeled. </t>
  </si>
  <si>
    <t>McCain's 1000006639 or equal</t>
  </si>
  <si>
    <t>PULLED PORK, COOKED, NATURAL BBQ, PORK SHOULDER MEAT, NATURALLY HARDWOOD, LIGHTLY PULLED, CLEAR CAROLINA STYLE VINEGAR SAUCE</t>
  </si>
  <si>
    <t>Austine Blues, Hormel Product Code: #13426 or equal</t>
  </si>
  <si>
    <t>Turkey Tenderloin Medallions CN, FULLY COOKED, BONELESS, SKINLESS, INDIVIDUALLY SLICED, CN LABELED 3.60OZ CREDITS FOR 2OZ M/MZ</t>
  </si>
  <si>
    <t>Butterball Product # 22655 89209 or equal</t>
  </si>
  <si>
    <t>30# case, 133 3.60oz portions per case</t>
  </si>
  <si>
    <t>Chicken, Gluten Free, Breaded, Strips, Ready to cook or fully cooked, Free from Wheat/gluten contamination</t>
  </si>
  <si>
    <t>PEPPERS, BANANA, SLICED MILD, PRODUCT OF USA</t>
  </si>
  <si>
    <t>SNAPPLE ZERO SUGAR RASPBERRY TEA -INCLUDE ANY NY BOTTLE DEPOSIT IN BID PRICE</t>
  </si>
  <si>
    <t>MORNINGSTAR POULTRY OR EQUAL</t>
  </si>
  <si>
    <t>240/CS</t>
  </si>
  <si>
    <t>120/CS</t>
  </si>
  <si>
    <t>6/5# bag</t>
  </si>
  <si>
    <t>CHICKEN, GROUND, RAW, BULK, 85% LEAN, AIR CHILLED</t>
  </si>
  <si>
    <t>GENNESEE VALLEY OR EQUAL</t>
  </si>
  <si>
    <t>6 CANS / CS</t>
  </si>
  <si>
    <t>GENNESEE VALLEY OR MILESTONE MILL OR EQUAL</t>
  </si>
  <si>
    <t>50#</t>
  </si>
  <si>
    <t>ROAST BEEF, WITH RUB, NO ADDED ANTIBIOTICS OR HORMONES, 40#, 2oz = 2MMA</t>
  </si>
  <si>
    <t>ROAST BEEF, PLAIN, NO ADDED ANTIBIOTICS OR HORMONES, 40#, 2oz = 2MMA</t>
  </si>
  <si>
    <t>40# CS</t>
  </si>
  <si>
    <t>SLATE FOODS / RED BARN PROVISIONS OR EQUAL</t>
  </si>
  <si>
    <t>240/cs</t>
  </si>
  <si>
    <t>180/cs</t>
  </si>
  <si>
    <t>UNCURED BEEF HOT DOGS, NO ADDED ANTIBIOTICS OR HORMONES, NO ADDED NITRATES OR NITRATES EXCEPTS THOSE NATURALLY OCCURING IN SEA SALT AND CELERY POWDER, 8:1</t>
  </si>
  <si>
    <t>UNCURED BEEF HOT DOGS, NO ADDED ANTIBIOTICS OR HORMONES, NO ADDED NITRATES OR NITRATES EXCEPTS THOSE NATURALLY OCCURING IN SEA SALT AND CELERY POWDER, 6:1</t>
  </si>
  <si>
    <t>WILDKALE OR EQUAL</t>
  </si>
  <si>
    <t>2024-2025 ESTIMATED USAGE</t>
  </si>
  <si>
    <t>NEW ITEM</t>
  </si>
  <si>
    <t>SWEET BABY RAY OR EQUAL</t>
  </si>
  <si>
    <t>CHEESE SAUCE REDUCED SODIUM</t>
  </si>
  <si>
    <t>SAUCE, ALFREDO REDUCED SODIUM</t>
  </si>
  <si>
    <t>SFOGLINI OR EQUAL</t>
  </si>
  <si>
    <t>WELCHE'S OR COOL TROPICS OR EQUAL</t>
  </si>
  <si>
    <t>GATORADE ZERO</t>
  </si>
  <si>
    <r>
      <t xml:space="preserve">DRINK, GATORADE ZERO </t>
    </r>
    <r>
      <rPr>
        <b/>
        <sz val="9"/>
        <color rgb="FF000000"/>
        <rFont val="Calibri"/>
        <family val="2"/>
      </rPr>
      <t xml:space="preserve"> LIST FLAVORS AND STOCK #'S</t>
    </r>
  </si>
  <si>
    <r>
      <t xml:space="preserve">HUMMUS, BEAN DIPZ, 4.5 OZ SERV=2MMA, </t>
    </r>
    <r>
      <rPr>
        <b/>
        <sz val="11"/>
        <color rgb="FF000000"/>
        <rFont val="Calibri"/>
        <family val="2"/>
      </rPr>
      <t>SHELF STABLE</t>
    </r>
    <r>
      <rPr>
        <sz val="11"/>
        <color rgb="FF000000"/>
        <rFont val="Calibri"/>
        <family val="2"/>
      </rPr>
      <t>, RED PEPPER, TACO, AND ORIGINAL FLAVORS (LIST FLAVORS)</t>
    </r>
  </si>
  <si>
    <r>
      <t xml:space="preserve">HUMMUS, BEAN DIPZ 3 OZ, (1 SERV=1 M/MA, 1/4 VEG), PRODUCT OF USA ONLY, FLAVORS: RED PEPPER, TACO, ORIGINAL </t>
    </r>
    <r>
      <rPr>
        <b/>
        <sz val="11"/>
        <color rgb="FF000000"/>
        <rFont val="Calibri"/>
        <family val="2"/>
      </rPr>
      <t>(LIST FLAVORS &amp; STOCK #'S</t>
    </r>
    <r>
      <rPr>
        <sz val="11"/>
        <color rgb="FF000000"/>
        <rFont val="Calibri"/>
        <family val="2"/>
      </rPr>
      <t xml:space="preserve">) </t>
    </r>
  </si>
  <si>
    <r>
      <t xml:space="preserve">HUMMUS, BEAN DIPZ 3 OZ, (1 SERV=1 M/MA, 1/4 VEG), PRODUCT OF USA ONLY, FLAVORS: RED PEPPER, TACO, ORIGINAL </t>
    </r>
    <r>
      <rPr>
        <b/>
        <sz val="9"/>
        <color rgb="FF000000"/>
        <rFont val="Calibri"/>
        <family val="2"/>
      </rPr>
      <t>(LIST FLAVORS &amp; STOCK #'S</t>
    </r>
    <r>
      <rPr>
        <sz val="9"/>
        <color rgb="FF000000"/>
        <rFont val="Calibri"/>
        <family val="2"/>
      </rPr>
      <t xml:space="preserve">) </t>
    </r>
  </si>
  <si>
    <t>H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</si>
  <si>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</si>
  <si>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</si>
  <si>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</si>
  <si>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</si>
  <si>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</si>
  <si>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</si>
  <si>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</si>
  <si>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</si>
  <si>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</si>
  <si>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</si>
  <si>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</si>
  <si>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</si>
  <si>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</si>
  <si>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</si>
  <si>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</si>
  <si>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</si>
  <si>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</si>
  <si>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</si>
  <si>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</si>
  <si>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</si>
  <si>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</si>
  <si>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</si>
  <si>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</si>
  <si>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</si>
  <si>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</si>
  <si>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</si>
  <si>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</si>
  <si>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</si>
  <si>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D030</t>
  </si>
  <si>
    <t>D031</t>
  </si>
  <si>
    <t>D032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</si>
  <si>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</si>
  <si>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</si>
  <si>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</si>
  <si>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</si>
  <si>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</si>
  <si>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</si>
  <si>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</si>
  <si>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</si>
  <si>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</si>
  <si>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</si>
  <si>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</si>
  <si>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</si>
  <si>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</si>
  <si>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</si>
  <si>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</si>
  <si>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</si>
  <si>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</si>
  <si>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</si>
  <si>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</si>
  <si>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</si>
  <si>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</si>
  <si>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</si>
  <si>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</si>
  <si>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</si>
  <si>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</si>
  <si>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</si>
  <si>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</si>
  <si>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</si>
  <si>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</si>
  <si>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</si>
  <si>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</si>
  <si>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</si>
  <si>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</si>
  <si>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</si>
  <si>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</si>
  <si>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</si>
  <si>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</si>
  <si>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</si>
  <si>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</si>
  <si>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</si>
  <si>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</si>
  <si>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</si>
  <si>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</si>
  <si>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</si>
  <si>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</si>
  <si>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</si>
  <si>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</si>
  <si>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</si>
  <si>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</si>
  <si>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G25</t>
  </si>
  <si>
    <t>G26</t>
  </si>
  <si>
    <t>G27</t>
  </si>
  <si>
    <t>G28</t>
  </si>
  <si>
    <t>H01</t>
  </si>
  <si>
    <t>H03</t>
  </si>
  <si>
    <t>H04</t>
  </si>
  <si>
    <t>H05</t>
  </si>
  <si>
    <t>EGG, LIQUID WHOLE, MFR. #4025-65123 (NO SUBSTITUTE; COMMODITY DIVERSION ITEM)</t>
  </si>
  <si>
    <t xml:space="preserve">FRENCH TOAST, WG, CINN GLAZED, CN, MFR. #75012 (1 SL/SERV) (NO SUBSTITUTE; COMMODITY DIVERSION ITEM) </t>
  </si>
  <si>
    <t>BREAKFAST BUN, OATMEAL, WHOLE GRAIN, 2.6 OZ</t>
  </si>
  <si>
    <t>BREAKFAST BAR, WHOLE GRAIN, 2.8 OZ</t>
  </si>
  <si>
    <t>BREAKFAST CLUSTER, WHOLE GRAIN, 2.75 OZ</t>
  </si>
  <si>
    <t>72/2.75 OZ</t>
  </si>
  <si>
    <t>SIMPLY CHOCOLATE CHIP MUFFIN, WHOLE GRAIN, 3.2 OZ</t>
  </si>
  <si>
    <t>48/3.2 OZ</t>
  </si>
  <si>
    <t xml:space="preserve">SUPER BAKERY </t>
  </si>
  <si>
    <t>72/3.3 OZ</t>
  </si>
  <si>
    <t>MINI DONUTS, CHOCOLATE, WHOLE GRAIN, 6 PACK, 3.3 OZ</t>
  </si>
  <si>
    <t>MINI DONUTS, POWDERED, WHOLE GRAIN, 6 PACK, 3.3 OZ</t>
  </si>
  <si>
    <t>Chicken, diced, raw, white and dark meat, 0.5" x 0.5" dice, 6/5# case, air chilled, NYS</t>
  </si>
  <si>
    <t>Chicken, diced, cooked, white and dark meat, 0.5" x 0.5" dice, 6/5# case, air chilled, NYS</t>
  </si>
  <si>
    <t>CHICKEN NUGGETS, 32/#, WHOLE WHEAT BREADING, NYS</t>
  </si>
  <si>
    <t>CHICKEN, 8 PIECED, 2# PACKS, THIGHS, DRUMS, WINGS, NYS</t>
  </si>
  <si>
    <t>CHICKEN STRIPS, RAW, 0.5"X3", 6/5# CASE, AIR CHILLED, NYS</t>
  </si>
  <si>
    <t>MCCAIN-MCF03725</t>
  </si>
  <si>
    <r>
      <t xml:space="preserve">POTATOES, </t>
    </r>
    <r>
      <rPr>
        <b/>
        <sz val="11"/>
        <color rgb="FF000000"/>
        <rFont val="Calibri"/>
        <family val="2"/>
      </rPr>
      <t xml:space="preserve">SWEET POTATO </t>
    </r>
    <r>
      <rPr>
        <sz val="11"/>
        <color rgb="FF000000"/>
        <rFont val="Calibri"/>
        <family val="2"/>
      </rPr>
      <t xml:space="preserve">FRIES </t>
    </r>
    <r>
      <rPr>
        <b/>
        <sz val="11"/>
        <color rgb="FF000000"/>
        <rFont val="Calibri"/>
        <family val="2"/>
      </rPr>
      <t>-  78.72 1/2 CUP SERV/6/2.5# UNIT,STRAIGHT CUT</t>
    </r>
  </si>
  <si>
    <t>NEW ITEM - 60</t>
  </si>
  <si>
    <r>
      <t xml:space="preserve">GROUND BEEF AT LEAST 80/20 </t>
    </r>
    <r>
      <rPr>
        <b/>
        <sz val="11"/>
        <color rgb="FF000000"/>
        <rFont val="Calibri"/>
        <family val="2"/>
      </rPr>
      <t>FRESH</t>
    </r>
    <r>
      <rPr>
        <sz val="11"/>
        <color rgb="FF000000"/>
        <rFont val="Calibri"/>
        <family val="2"/>
      </rPr>
      <t xml:space="preserve">  6/5#, </t>
    </r>
    <r>
      <rPr>
        <b/>
        <sz val="11"/>
        <color rgb="FF000000"/>
        <rFont val="Calibri"/>
        <family val="2"/>
      </rPr>
      <t>PRODUCT OF NYS PREFERRED.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NO STORED FAT/CHEMICALS/GROWTH HORMONES/SOY/ANTIBIOTIC.  SLATE OR SMITH PACKING OR EQUIV.</t>
    </r>
  </si>
  <si>
    <t>NEW ITEM -25</t>
  </si>
  <si>
    <t>NEW ITEM -10</t>
  </si>
  <si>
    <t>CHEESE, MOZZARELLA, SHREDDED, LOW MOISTURE, PART SKIM, NYS PREFERRED</t>
  </si>
  <si>
    <t>NEW ITEM -20</t>
  </si>
  <si>
    <t>NEW ITEM -69</t>
  </si>
  <si>
    <t>NEW ITEM -15</t>
  </si>
  <si>
    <t>NEW ITEM - 40</t>
  </si>
  <si>
    <t>NEW ITEM -5</t>
  </si>
  <si>
    <t>NEW ITEM 10</t>
  </si>
  <si>
    <t>1 GAL</t>
  </si>
  <si>
    <t>SCHREIBER OR EQUAL</t>
  </si>
  <si>
    <t>NEW ITEM - 5</t>
  </si>
  <si>
    <t>SAUCE, PIZZA, 5 GALLON, &lt;10% DAILY VALUE OF SODIUM, NYS PREFERRED</t>
  </si>
  <si>
    <t>APPLESAUCE, BULK, NO ADDED SUGAR, NYS PREFERRED</t>
  </si>
  <si>
    <t>PASTA, ZITI, WHOLE WHEAT, NYS PRODUCT PREFERRED</t>
  </si>
  <si>
    <t>JUICE, 100% CONCORD GRAPE  NYS PRODUCT PREFERRED</t>
  </si>
  <si>
    <t>FRUIT JUICE SLUSH, 100% FRUIT, 60/4 OZ/CS, WELCH'S OR EQUIVALENT, NYS PRODUCT PREFERRED</t>
  </si>
  <si>
    <t>Italian Beef Sausage, 2.3oz, 7:1, 140 calories, 10g fat, 30mg cholesterol, 200mg sodium, 10g protein, 2MMA, NYS PRODUCT PREFERRED</t>
  </si>
  <si>
    <t>CHICKEN PATTIE, BREADED, PRE-COOKED, DARK AND WHITE MEAT, GLUTEN FREE, 2.6oz, 2MMA, NYS PRODUCT PREFERRED</t>
  </si>
  <si>
    <t>CHICKEN PATTIE, BREADED, PRE-COOKED, DARK AND WHITE MEAT, GLUTEN FREE, 4oz.; NYS PRODUCT PREFERRED</t>
  </si>
  <si>
    <t>CHEESE STICK, MOZZARELLA STRING, REDUCED FAT, LOW MOISTURE, PART SKIM (1 M/MA PER STICK); NYS PRODUCT PREFERRED</t>
  </si>
  <si>
    <r>
      <t xml:space="preserve">YOGURT, NON-FAT/LOW FAT, IND 4 OZ PORTION PACK, LESS THAN 15 GR TOTAL SUGARS/SERV., NO HFCS. (1 MA EQUIV) (NATURAL, </t>
    </r>
    <r>
      <rPr>
        <b/>
        <sz val="11"/>
        <color rgb="FF000000"/>
        <rFont val="Calibri"/>
        <family val="2"/>
      </rPr>
      <t>75 DAY SHELF LIFE</t>
    </r>
    <r>
      <rPr>
        <sz val="11"/>
        <color rgb="FF000000"/>
        <rFont val="Calibri"/>
        <family val="2"/>
      </rPr>
      <t>) (LIST FLAVORS/STOCK #'S) - NYS PRODUCT PREFERRED</t>
    </r>
  </si>
  <si>
    <r>
      <t xml:space="preserve">DRINK, GATORADE ZERO </t>
    </r>
    <r>
      <rPr>
        <b/>
        <sz val="11"/>
        <color rgb="FF000000"/>
        <rFont val="Calibri"/>
        <family val="2"/>
      </rPr>
      <t xml:space="preserve"> LIST FLAVORS AND STOCK #'S  INCLUDE ANY NY BOTTLE DEPOSIT IN BID PRICE</t>
    </r>
  </si>
  <si>
    <t>6/2 OZ OR 3/7 OZ</t>
  </si>
  <si>
    <t>6/3 OZ OR 6/4 OZ</t>
  </si>
  <si>
    <t>BEANS, CRANBERRY, DRIED, NYS PREF.</t>
  </si>
  <si>
    <t>BEANS, PINTO, DRIED, NYS PREF.</t>
  </si>
  <si>
    <t>BEANS, BLACK, DRIED, NYS PREF.</t>
  </si>
  <si>
    <t>BEANS, KIDNEY, CANNED, #10 CAN, NYS PREF.</t>
  </si>
  <si>
    <t>BEANS, KIDNEY, LIGHT RED, DRIED, NYS PREF.</t>
  </si>
  <si>
    <t>DUMPLINGS, VEGAN, 2MMA/ SERVING, 2oz GRAINS/ SERVING, NYS PREF</t>
  </si>
  <si>
    <t>DUMPLINGS, CHICKEN, 2MMA/ SERVING, 2oz GRAINS/ SERVING, NYS PREF.</t>
  </si>
  <si>
    <t>RAVIOLI, BEEF, NYS PREF.</t>
  </si>
  <si>
    <t>RAVIOLI, CHEESE, NYS PREF.</t>
  </si>
  <si>
    <t>6/3.3 OZ.</t>
  </si>
  <si>
    <t>GENERAL FOODS/PILLSBURY</t>
  </si>
  <si>
    <r>
      <t xml:space="preserve">PANCAKES, MINI MAPLE MADNESS, WG, </t>
    </r>
    <r>
      <rPr>
        <b/>
        <sz val="11"/>
        <color rgb="FF000000"/>
        <rFont val="Calibri"/>
        <family val="2"/>
      </rPr>
      <t>IND. WRAP,</t>
    </r>
    <r>
      <rPr>
        <sz val="11"/>
        <color rgb="FF000000"/>
        <rFont val="Calibri"/>
        <family val="2"/>
      </rPr>
      <t xml:space="preserve"> (2.47 OZ SERV=2 OZ GR EQUIV), PRODUCT CODE 132265000</t>
    </r>
  </si>
  <si>
    <t xml:space="preserve">72/2 OZ MINI LOAF </t>
  </si>
  <si>
    <t>144/2.9 OZ</t>
  </si>
  <si>
    <t>PICKLES, DILL CHIPS, K, PLASTIC JAR PREFERRED</t>
  </si>
  <si>
    <r>
      <t xml:space="preserve">BAY LEAVES, WHOLE DRIED </t>
    </r>
    <r>
      <rPr>
        <b/>
        <sz val="11"/>
        <color rgb="FF000000"/>
        <rFont val="Calibri"/>
        <family val="2"/>
      </rPr>
      <t>(SPECIFY PKG SIZE BID)</t>
    </r>
  </si>
  <si>
    <r>
      <t xml:space="preserve">CILANTRO, DRIED (4 OZ) 6/CS </t>
    </r>
    <r>
      <rPr>
        <b/>
        <sz val="11"/>
        <color rgb="FF000000"/>
        <rFont val="Calibri"/>
        <family val="2"/>
      </rPr>
      <t>(SPECIFY PKG SIZE BID)</t>
    </r>
  </si>
  <si>
    <t>A03</t>
  </si>
  <si>
    <t>A24</t>
  </si>
  <si>
    <t>B019</t>
  </si>
  <si>
    <t>B020</t>
  </si>
  <si>
    <t>B047</t>
  </si>
  <si>
    <t>B057</t>
  </si>
  <si>
    <t>B064</t>
  </si>
  <si>
    <t>B097</t>
  </si>
  <si>
    <t>B100</t>
  </si>
  <si>
    <t>B102</t>
  </si>
  <si>
    <t>B116</t>
  </si>
  <si>
    <t>B127</t>
  </si>
  <si>
    <t>B128</t>
  </si>
  <si>
    <t>B136</t>
  </si>
  <si>
    <t>B172</t>
  </si>
  <si>
    <t>B173</t>
  </si>
  <si>
    <t>B175</t>
  </si>
  <si>
    <t>B176</t>
  </si>
  <si>
    <t>B187</t>
  </si>
  <si>
    <t>B190</t>
  </si>
  <si>
    <t>B192</t>
  </si>
  <si>
    <t>B194</t>
  </si>
  <si>
    <t>B222</t>
  </si>
  <si>
    <t>C008</t>
  </si>
  <si>
    <t>C009</t>
  </si>
  <si>
    <t>C014</t>
  </si>
  <si>
    <t>C015</t>
  </si>
  <si>
    <t>C017</t>
  </si>
  <si>
    <t>C059</t>
  </si>
  <si>
    <t>C060</t>
  </si>
  <si>
    <t>C087</t>
  </si>
  <si>
    <t>C094</t>
  </si>
  <si>
    <t>C096</t>
  </si>
  <si>
    <t>C097</t>
  </si>
  <si>
    <t>C099</t>
  </si>
  <si>
    <t>C100</t>
  </si>
  <si>
    <t>C101</t>
  </si>
  <si>
    <t>D020</t>
  </si>
  <si>
    <t>E01</t>
  </si>
  <si>
    <t>E22</t>
  </si>
  <si>
    <t>E24</t>
  </si>
  <si>
    <t>E25</t>
  </si>
  <si>
    <t>G24</t>
  </si>
  <si>
    <t>H02</t>
  </si>
  <si>
    <t>YOGURT, TRIX,  (REDUCED SUGAR) GLUTEN FREE, NO HFCS, NO ARTIFICIAL COLORS OR FLAVORS (1 MA EQUIV)</t>
  </si>
  <si>
    <r>
      <t xml:space="preserve">BARS, SOFT BAKED, 1.3 OZ SERV = </t>
    </r>
    <r>
      <rPr>
        <b/>
        <sz val="9"/>
        <rFont val="Calibri"/>
        <family val="2"/>
      </rPr>
      <t>1 GRAIN EQUIV</t>
    </r>
    <r>
      <rPr>
        <sz val="9"/>
        <rFont val="Calibri"/>
        <family val="2"/>
      </rPr>
      <t>., FLAVORS: BERRY APPLE CRISP, BIRTHDAY CAKE, BLUEBERRY LEMON, COCOA CHERRY, STRAWBERRY CRISP, ZEE ZEE'S BRAND PREFERRED</t>
    </r>
  </si>
  <si>
    <r>
      <t xml:space="preserve">BARS, SOFT BAKED, 2.2 OZ SERV = </t>
    </r>
    <r>
      <rPr>
        <b/>
        <sz val="9"/>
        <rFont val="Calibri"/>
        <family val="2"/>
      </rPr>
      <t>2 GRAIN EQUIV</t>
    </r>
    <r>
      <rPr>
        <sz val="9"/>
        <rFont val="Calibri"/>
        <family val="2"/>
      </rPr>
      <t>., FLAVORS:  BERRY APPLE CRISP, BIRTHDAY CAKE, BLUEBERRY LEMON, COCOA CHERRY, STRAWBERRY CRISP, ZEE ZEE'S BRAND</t>
    </r>
  </si>
  <si>
    <t>NEW ITEM-20</t>
  </si>
  <si>
    <t>NEW ITEM-10</t>
  </si>
  <si>
    <t>NEW ITEM-40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</si>
</sst>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rgb="FF000000"/>
      <name val="Calibri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</font>
    <font>
      <sz val="11"/>
      <name val="Calibri"/>
      <family val="2"/>
    </font>
    <font>
      <b/>
      <u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1D252D"/>
      <name val="Calibri"/>
      <family val="2"/>
      <scheme val="minor"/>
    </font>
    <font>
      <sz val="11"/>
      <color rgb="FF0C192B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4B083"/>
        <bgColor rgb="FFF4B083"/>
      </patternFill>
    </fill>
    <fill>
      <patternFill patternType="solid">
        <fgColor rgb="FFF7CAAC"/>
        <bgColor rgb="FFF7CAAC"/>
      </patternFill>
    </fill>
    <fill>
      <patternFill patternType="solid">
        <fgColor rgb="FF66FF33"/>
        <bgColor rgb="FF66FF33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rgb="FFBDD6EE"/>
      </patternFill>
    </fill>
    <fill>
      <patternFill patternType="solid">
        <fgColor rgb="FF66FF33"/>
        <bgColor rgb="FFC5E0B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33"/>
        <bgColor rgb="FFFFFF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1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ont="1" applyAlignment="1"/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/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8" borderId="15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8" fillId="0" borderId="1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11" fillId="0" borderId="0" xfId="0" applyFont="1" applyAlignment="1"/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1" fillId="9" borderId="0" xfId="0" applyFont="1" applyFill="1" applyAlignment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wrapText="1"/>
    </xf>
    <xf numFmtId="49" fontId="3" fillId="9" borderId="12" xfId="0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left" vertical="center" wrapText="1"/>
    </xf>
    <xf numFmtId="49" fontId="2" fillId="9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left" vertical="center" wrapText="1"/>
    </xf>
    <xf numFmtId="49" fontId="13" fillId="9" borderId="12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2" xfId="0" applyBorder="1"/>
    <xf numFmtId="0" fontId="11" fillId="0" borderId="12" xfId="0" applyFont="1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/>
    <xf numFmtId="0" fontId="17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7" borderId="12" xfId="0" applyNumberFormat="1" applyFont="1" applyFill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11" borderId="12" xfId="0" applyNumberFormat="1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/>
    </xf>
    <xf numFmtId="2" fontId="2" fillId="9" borderId="12" xfId="0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/>
    </xf>
    <xf numFmtId="2" fontId="2" fillId="12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14" borderId="12" xfId="0" applyFont="1" applyFill="1" applyBorder="1" applyAlignment="1">
      <alignment horizontal="center" vertical="center" wrapText="1"/>
    </xf>
    <xf numFmtId="1" fontId="4" fillId="14" borderId="12" xfId="0" applyNumberFormat="1" applyFont="1" applyFill="1" applyBorder="1" applyAlignment="1">
      <alignment horizontal="center" vertical="center" wrapText="1"/>
    </xf>
    <xf numFmtId="49" fontId="4" fillId="14" borderId="12" xfId="0" applyNumberFormat="1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2" xfId="0" quotePrefix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49" fontId="2" fillId="8" borderId="12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49" fontId="2" fillId="0" borderId="12" xfId="0" quotePrefix="1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49" fontId="1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2" fillId="13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wrapText="1"/>
    </xf>
    <xf numFmtId="49" fontId="2" fillId="9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6" fillId="4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49" fontId="3" fillId="0" borderId="12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left" vertical="center" wrapText="1"/>
    </xf>
    <xf numFmtId="1" fontId="13" fillId="9" borderId="12" xfId="0" applyNumberFormat="1" applyFont="1" applyFill="1" applyBorder="1" applyAlignment="1">
      <alignment horizontal="center" vertical="center" wrapText="1"/>
    </xf>
    <xf numFmtId="1" fontId="2" fillId="9" borderId="12" xfId="0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wrapText="1"/>
    </xf>
    <xf numFmtId="49" fontId="3" fillId="9" borderId="12" xfId="0" applyNumberFormat="1" applyFont="1" applyFill="1" applyBorder="1" applyAlignment="1">
      <alignment horizontal="center" wrapText="1"/>
    </xf>
    <xf numFmtId="2" fontId="3" fillId="9" borderId="12" xfId="0" applyNumberFormat="1" applyFont="1" applyFill="1" applyBorder="1" applyAlignment="1">
      <alignment horizontal="center" wrapText="1"/>
    </xf>
    <xf numFmtId="2" fontId="3" fillId="9" borderId="12" xfId="0" applyNumberFormat="1" applyFont="1" applyFill="1" applyBorder="1" applyAlignment="1">
      <alignment horizontal="center" vertical="center" wrapText="1"/>
    </xf>
    <xf numFmtId="2" fontId="13" fillId="9" borderId="12" xfId="0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left" vertical="center" wrapText="1"/>
    </xf>
    <xf numFmtId="49" fontId="2" fillId="0" borderId="12" xfId="0" quotePrefix="1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left" vertical="center" wrapText="1"/>
    </xf>
    <xf numFmtId="0" fontId="11" fillId="9" borderId="12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8" fontId="2" fillId="0" borderId="12" xfId="0" applyNumberFormat="1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left" vertical="center" wrapText="1"/>
    </xf>
    <xf numFmtId="49" fontId="2" fillId="15" borderId="1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14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33"/>
      <color rgb="FFFF33CC"/>
      <color rgb="FFA57FCF"/>
      <color rgb="FFEF5F5F"/>
      <color rgb="FFD87A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121</xdr:row>
      <xdr:rowOff>0</xdr:rowOff>
    </xdr:from>
    <xdr:ext cx="8096250" cy="57150"/>
    <xdr:sp macro="" textlink="">
      <xdr:nvSpPr>
        <xdr:cNvPr id="3" name="Shape 3"/>
        <xdr:cNvSpPr txBox="1"/>
      </xdr:nvSpPr>
      <xdr:spPr>
        <a:xfrm>
          <a:off x="1302638" y="3756188"/>
          <a:ext cx="8086725" cy="47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view="pageLayout" zoomScaleNormal="100" workbookViewId="0">
      <selection activeCell="E27" sqref="E27"/>
    </sheetView>
  </sheetViews>
  <sheetFormatPr defaultColWidth="14.44140625" defaultRowHeight="15" customHeight="1" x14ac:dyDescent="0.3"/>
  <cols>
    <col min="1" max="1" width="11" customWidth="1"/>
    <col min="2" max="2" width="27.33203125" customWidth="1"/>
    <col min="3" max="3" width="26.6640625" customWidth="1"/>
    <col min="4" max="26" width="8.6640625" customWidth="1"/>
  </cols>
  <sheetData>
    <row r="1" spans="1:26" ht="44.25" customHeight="1" x14ac:dyDescent="0.3">
      <c r="A1" s="20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">
      <c r="A2" s="3" t="s">
        <v>3</v>
      </c>
      <c r="B2" s="4" t="s">
        <v>4</v>
      </c>
      <c r="C2" s="4" t="s">
        <v>5</v>
      </c>
    </row>
    <row r="3" spans="1:26" ht="14.25" customHeight="1" x14ac:dyDescent="0.3">
      <c r="A3" s="3" t="s">
        <v>3</v>
      </c>
      <c r="B3" s="4" t="s">
        <v>4</v>
      </c>
      <c r="C3" s="4" t="s">
        <v>6</v>
      </c>
    </row>
    <row r="4" spans="1:26" ht="14.25" customHeight="1" x14ac:dyDescent="0.3">
      <c r="A4" s="3" t="s">
        <v>7</v>
      </c>
      <c r="B4" s="4" t="s">
        <v>8</v>
      </c>
      <c r="C4" s="4" t="s">
        <v>9</v>
      </c>
    </row>
    <row r="5" spans="1:26" ht="14.25" customHeight="1" x14ac:dyDescent="0.3">
      <c r="A5" s="3" t="s">
        <v>7</v>
      </c>
      <c r="B5" s="4" t="s">
        <v>8</v>
      </c>
      <c r="C5" s="4" t="s">
        <v>10</v>
      </c>
    </row>
    <row r="6" spans="1:26" ht="14.25" customHeight="1" x14ac:dyDescent="0.3">
      <c r="A6" s="3" t="s">
        <v>7</v>
      </c>
      <c r="B6" s="4" t="s">
        <v>8</v>
      </c>
      <c r="C6" s="4" t="s">
        <v>11</v>
      </c>
    </row>
    <row r="7" spans="1:26" ht="14.25" customHeight="1" x14ac:dyDescent="0.3">
      <c r="A7" s="3" t="s">
        <v>7</v>
      </c>
      <c r="B7" s="4" t="s">
        <v>8</v>
      </c>
      <c r="C7" s="4" t="s">
        <v>12</v>
      </c>
    </row>
    <row r="8" spans="1:26" ht="14.25" customHeight="1" x14ac:dyDescent="0.3">
      <c r="A8" s="3" t="s">
        <v>7</v>
      </c>
      <c r="B8" s="4" t="s">
        <v>8</v>
      </c>
      <c r="C8" s="4" t="s">
        <v>13</v>
      </c>
    </row>
    <row r="9" spans="1:26" ht="14.25" customHeight="1" x14ac:dyDescent="0.3">
      <c r="A9" s="3" t="s">
        <v>7</v>
      </c>
      <c r="B9" s="4" t="s">
        <v>8</v>
      </c>
      <c r="C9" s="4" t="s">
        <v>14</v>
      </c>
    </row>
    <row r="10" spans="1:26" ht="14.25" customHeight="1" x14ac:dyDescent="0.3">
      <c r="A10" s="3" t="s">
        <v>7</v>
      </c>
      <c r="B10" s="4" t="s">
        <v>8</v>
      </c>
      <c r="C10" s="4" t="s">
        <v>15</v>
      </c>
    </row>
    <row r="11" spans="1:26" ht="14.25" customHeight="1" x14ac:dyDescent="0.3">
      <c r="A11" s="3" t="s">
        <v>7</v>
      </c>
      <c r="B11" s="4" t="s">
        <v>8</v>
      </c>
      <c r="C11" s="4" t="s">
        <v>16</v>
      </c>
    </row>
    <row r="12" spans="1:26" ht="14.25" customHeight="1" x14ac:dyDescent="0.3">
      <c r="A12" s="3" t="s">
        <v>7</v>
      </c>
      <c r="B12" s="4" t="s">
        <v>8</v>
      </c>
      <c r="C12" s="4" t="s">
        <v>17</v>
      </c>
    </row>
    <row r="13" spans="1:26" ht="14.25" customHeight="1" x14ac:dyDescent="0.3">
      <c r="A13" s="3" t="s">
        <v>7</v>
      </c>
      <c r="B13" s="4" t="s">
        <v>8</v>
      </c>
      <c r="C13" s="4" t="s">
        <v>18</v>
      </c>
    </row>
    <row r="14" spans="1:26" ht="14.25" customHeight="1" x14ac:dyDescent="0.3">
      <c r="A14" s="3" t="s">
        <v>7</v>
      </c>
      <c r="B14" s="4" t="s">
        <v>8</v>
      </c>
      <c r="C14" s="4" t="s">
        <v>19</v>
      </c>
    </row>
    <row r="15" spans="1:26" ht="14.25" customHeight="1" x14ac:dyDescent="0.3">
      <c r="A15" s="174" t="s">
        <v>20</v>
      </c>
      <c r="B15" s="175" t="s">
        <v>21</v>
      </c>
      <c r="C15" s="175" t="s">
        <v>19</v>
      </c>
    </row>
    <row r="16" spans="1:26" ht="14.25" customHeight="1" x14ac:dyDescent="0.3">
      <c r="A16" s="174" t="s">
        <v>22</v>
      </c>
      <c r="B16" s="175" t="s">
        <v>21</v>
      </c>
      <c r="C16" s="175" t="s">
        <v>18</v>
      </c>
    </row>
    <row r="17" spans="1:3" s="16" customFormat="1" ht="14.25" customHeight="1" x14ac:dyDescent="0.3">
      <c r="A17" s="3" t="s">
        <v>26</v>
      </c>
      <c r="B17" s="4" t="s">
        <v>23</v>
      </c>
      <c r="C17" s="4" t="s">
        <v>420</v>
      </c>
    </row>
    <row r="18" spans="1:3" ht="14.25" customHeight="1" x14ac:dyDescent="0.3">
      <c r="A18" s="3" t="s">
        <v>26</v>
      </c>
      <c r="B18" s="4" t="s">
        <v>23</v>
      </c>
      <c r="C18" s="4" t="s">
        <v>24</v>
      </c>
    </row>
    <row r="19" spans="1:3" ht="14.25" customHeight="1" x14ac:dyDescent="0.3">
      <c r="A19" s="3" t="s">
        <v>26</v>
      </c>
      <c r="B19" s="4" t="s">
        <v>23</v>
      </c>
      <c r="C19" s="4" t="s">
        <v>25</v>
      </c>
    </row>
    <row r="20" spans="1:3" ht="14.25" customHeight="1" x14ac:dyDescent="0.3">
      <c r="A20" s="3" t="s">
        <v>29</v>
      </c>
      <c r="B20" s="4" t="s">
        <v>27</v>
      </c>
      <c r="C20" s="4" t="s">
        <v>28</v>
      </c>
    </row>
    <row r="21" spans="1:3" ht="14.25" customHeight="1" x14ac:dyDescent="0.3">
      <c r="A21" s="3" t="s">
        <v>35</v>
      </c>
      <c r="B21" s="4" t="s">
        <v>30</v>
      </c>
      <c r="C21" s="4" t="s">
        <v>31</v>
      </c>
    </row>
    <row r="22" spans="1:3" ht="14.25" customHeight="1" x14ac:dyDescent="0.3">
      <c r="A22" s="3" t="s">
        <v>35</v>
      </c>
      <c r="B22" s="4" t="s">
        <v>30</v>
      </c>
      <c r="C22" s="4" t="s">
        <v>32</v>
      </c>
    </row>
    <row r="23" spans="1:3" ht="14.25" customHeight="1" x14ac:dyDescent="0.3">
      <c r="A23" s="3" t="s">
        <v>35</v>
      </c>
      <c r="B23" s="4" t="s">
        <v>30</v>
      </c>
      <c r="C23" s="4" t="s">
        <v>33</v>
      </c>
    </row>
    <row r="24" spans="1:3" ht="14.25" customHeight="1" x14ac:dyDescent="0.3">
      <c r="A24" s="3" t="s">
        <v>35</v>
      </c>
      <c r="B24" s="4" t="s">
        <v>30</v>
      </c>
      <c r="C24" s="4" t="s">
        <v>34</v>
      </c>
    </row>
    <row r="25" spans="1:3" ht="14.25" customHeight="1" x14ac:dyDescent="0.3">
      <c r="A25" s="3" t="s">
        <v>1576</v>
      </c>
      <c r="B25" s="4" t="s">
        <v>36</v>
      </c>
      <c r="C25" s="4" t="s">
        <v>19</v>
      </c>
    </row>
    <row r="26" spans="1:3" ht="14.25" customHeight="1" x14ac:dyDescent="0.3">
      <c r="A26" s="5"/>
      <c r="B26" s="6"/>
      <c r="C26" s="6"/>
    </row>
    <row r="27" spans="1:3" ht="14.25" customHeight="1" x14ac:dyDescent="0.3">
      <c r="A27" s="5"/>
      <c r="B27" s="6"/>
      <c r="C27" s="6"/>
    </row>
    <row r="28" spans="1:3" ht="14.25" customHeight="1" x14ac:dyDescent="0.3">
      <c r="A28" s="5"/>
      <c r="B28" s="6"/>
      <c r="C28" s="6"/>
    </row>
    <row r="29" spans="1:3" ht="14.25" customHeight="1" x14ac:dyDescent="0.3">
      <c r="A29" s="5"/>
      <c r="B29" s="6"/>
      <c r="C29" s="6"/>
    </row>
    <row r="30" spans="1:3" ht="14.25" customHeight="1" x14ac:dyDescent="0.3">
      <c r="A30" s="5"/>
      <c r="B30" s="6"/>
      <c r="C30" s="6"/>
    </row>
    <row r="31" spans="1:3" ht="14.25" customHeight="1" x14ac:dyDescent="0.3">
      <c r="A31" s="5"/>
      <c r="B31" s="6"/>
      <c r="C31" s="6"/>
    </row>
    <row r="32" spans="1:3" ht="14.25" customHeight="1" x14ac:dyDescent="0.3">
      <c r="A32" s="5"/>
      <c r="B32" s="6"/>
      <c r="C32" s="6"/>
    </row>
    <row r="33" spans="1:3" ht="14.25" customHeight="1" x14ac:dyDescent="0.3">
      <c r="A33" s="5"/>
      <c r="B33" s="6"/>
      <c r="C33" s="6"/>
    </row>
    <row r="34" spans="1:3" ht="14.25" customHeight="1" x14ac:dyDescent="0.3">
      <c r="A34" s="5"/>
      <c r="B34" s="6"/>
      <c r="C34" s="6"/>
    </row>
    <row r="35" spans="1:3" ht="14.25" customHeight="1" x14ac:dyDescent="0.3">
      <c r="A35" s="5"/>
      <c r="B35" s="6"/>
      <c r="C35" s="6"/>
    </row>
    <row r="36" spans="1:3" ht="14.25" customHeight="1" x14ac:dyDescent="0.3">
      <c r="A36" s="5"/>
      <c r="B36" s="6"/>
      <c r="C36" s="6"/>
    </row>
    <row r="37" spans="1:3" ht="14.25" customHeight="1" x14ac:dyDescent="0.3">
      <c r="A37" s="5"/>
      <c r="B37" s="6"/>
      <c r="C37" s="6"/>
    </row>
    <row r="38" spans="1:3" ht="14.25" customHeight="1" x14ac:dyDescent="0.3">
      <c r="A38" s="5"/>
      <c r="B38" s="6"/>
      <c r="C38" s="6"/>
    </row>
    <row r="39" spans="1:3" ht="14.25" customHeight="1" x14ac:dyDescent="0.3">
      <c r="A39" s="5"/>
      <c r="B39" s="6"/>
      <c r="C39" s="6"/>
    </row>
    <row r="40" spans="1:3" ht="14.25" customHeight="1" x14ac:dyDescent="0.3">
      <c r="A40" s="5"/>
      <c r="B40" s="6"/>
      <c r="C40" s="6"/>
    </row>
    <row r="41" spans="1:3" ht="14.25" customHeight="1" x14ac:dyDescent="0.3">
      <c r="A41" s="5"/>
      <c r="B41" s="6"/>
      <c r="C41" s="6"/>
    </row>
    <row r="42" spans="1:3" ht="14.25" customHeight="1" x14ac:dyDescent="0.3">
      <c r="A42" s="5"/>
      <c r="B42" s="6"/>
      <c r="C42" s="6"/>
    </row>
    <row r="43" spans="1:3" ht="14.25" customHeight="1" x14ac:dyDescent="0.3">
      <c r="A43" s="5"/>
      <c r="B43" s="6"/>
      <c r="C43" s="6"/>
    </row>
    <row r="44" spans="1:3" ht="14.25" customHeight="1" x14ac:dyDescent="0.3">
      <c r="A44" s="5"/>
      <c r="B44" s="6"/>
      <c r="C44" s="6"/>
    </row>
    <row r="45" spans="1:3" ht="14.25" customHeight="1" x14ac:dyDescent="0.3">
      <c r="A45" s="5"/>
      <c r="B45" s="6"/>
      <c r="C45" s="6"/>
    </row>
    <row r="46" spans="1:3" ht="14.25" customHeight="1" x14ac:dyDescent="0.3">
      <c r="A46" s="5"/>
      <c r="B46" s="6"/>
      <c r="C46" s="6"/>
    </row>
    <row r="47" spans="1:3" ht="14.25" customHeight="1" x14ac:dyDescent="0.3">
      <c r="A47" s="5"/>
      <c r="B47" s="6"/>
      <c r="C47" s="6"/>
    </row>
    <row r="48" spans="1:3" ht="14.25" customHeight="1" x14ac:dyDescent="0.3">
      <c r="A48" s="5"/>
      <c r="B48" s="6"/>
      <c r="C48" s="6"/>
    </row>
    <row r="49" spans="1:3" ht="14.25" customHeight="1" x14ac:dyDescent="0.3">
      <c r="A49" s="5"/>
      <c r="B49" s="6"/>
      <c r="C49" s="6"/>
    </row>
    <row r="50" spans="1:3" ht="14.25" customHeight="1" x14ac:dyDescent="0.3">
      <c r="A50" s="5"/>
      <c r="B50" s="6"/>
      <c r="C50" s="6"/>
    </row>
    <row r="51" spans="1:3" ht="14.25" customHeight="1" x14ac:dyDescent="0.3">
      <c r="A51" s="5"/>
      <c r="B51" s="6"/>
      <c r="C51" s="6"/>
    </row>
    <row r="52" spans="1:3" ht="14.25" customHeight="1" x14ac:dyDescent="0.3">
      <c r="A52" s="5"/>
      <c r="B52" s="6"/>
      <c r="C52" s="6"/>
    </row>
    <row r="53" spans="1:3" ht="14.25" customHeight="1" x14ac:dyDescent="0.3">
      <c r="A53" s="5"/>
      <c r="B53" s="6"/>
      <c r="C53" s="6"/>
    </row>
    <row r="54" spans="1:3" ht="14.25" customHeight="1" x14ac:dyDescent="0.3">
      <c r="A54" s="5"/>
      <c r="B54" s="6"/>
      <c r="C54" s="6"/>
    </row>
    <row r="55" spans="1:3" ht="14.25" customHeight="1" x14ac:dyDescent="0.3">
      <c r="A55" s="5"/>
      <c r="B55" s="6"/>
      <c r="C55" s="6"/>
    </row>
    <row r="56" spans="1:3" ht="14.25" customHeight="1" x14ac:dyDescent="0.3">
      <c r="A56" s="5"/>
      <c r="B56" s="6"/>
      <c r="C56" s="6"/>
    </row>
    <row r="57" spans="1:3" ht="14.25" customHeight="1" x14ac:dyDescent="0.3">
      <c r="A57" s="5"/>
      <c r="B57" s="6"/>
      <c r="C57" s="6"/>
    </row>
    <row r="58" spans="1:3" ht="14.25" customHeight="1" x14ac:dyDescent="0.3">
      <c r="A58" s="5"/>
      <c r="B58" s="6"/>
      <c r="C58" s="6"/>
    </row>
    <row r="59" spans="1:3" ht="14.25" customHeight="1" x14ac:dyDescent="0.3">
      <c r="A59" s="5"/>
      <c r="B59" s="6"/>
      <c r="C59" s="6"/>
    </row>
    <row r="60" spans="1:3" ht="14.25" customHeight="1" x14ac:dyDescent="0.3">
      <c r="A60" s="5"/>
      <c r="B60" s="6"/>
      <c r="C60" s="6"/>
    </row>
    <row r="61" spans="1:3" ht="14.25" customHeight="1" x14ac:dyDescent="0.3">
      <c r="A61" s="5"/>
      <c r="B61" s="6"/>
      <c r="C61" s="6"/>
    </row>
    <row r="62" spans="1:3" ht="14.25" customHeight="1" x14ac:dyDescent="0.3">
      <c r="A62" s="5"/>
      <c r="B62" s="6"/>
      <c r="C62" s="6"/>
    </row>
    <row r="63" spans="1:3" ht="14.25" customHeight="1" x14ac:dyDescent="0.3">
      <c r="A63" s="5"/>
      <c r="B63" s="6"/>
      <c r="C63" s="6"/>
    </row>
    <row r="64" spans="1:3" ht="14.25" customHeight="1" x14ac:dyDescent="0.3">
      <c r="A64" s="5"/>
      <c r="B64" s="6"/>
      <c r="C64" s="6"/>
    </row>
    <row r="65" spans="1:3" ht="14.25" customHeight="1" x14ac:dyDescent="0.3">
      <c r="A65" s="5"/>
      <c r="B65" s="6"/>
      <c r="C65" s="6"/>
    </row>
    <row r="66" spans="1:3" ht="14.25" customHeight="1" x14ac:dyDescent="0.3">
      <c r="A66" s="5"/>
      <c r="B66" s="6"/>
      <c r="C66" s="6"/>
    </row>
    <row r="67" spans="1:3" ht="14.25" customHeight="1" x14ac:dyDescent="0.3">
      <c r="A67" s="5"/>
      <c r="B67" s="6"/>
      <c r="C67" s="6"/>
    </row>
    <row r="68" spans="1:3" ht="14.25" customHeight="1" x14ac:dyDescent="0.3">
      <c r="A68" s="5"/>
      <c r="B68" s="6"/>
      <c r="C68" s="6"/>
    </row>
    <row r="69" spans="1:3" ht="14.25" customHeight="1" x14ac:dyDescent="0.3">
      <c r="A69" s="5"/>
      <c r="B69" s="6"/>
      <c r="C69" s="6"/>
    </row>
    <row r="70" spans="1:3" ht="14.25" customHeight="1" x14ac:dyDescent="0.3">
      <c r="A70" s="5"/>
      <c r="B70" s="6"/>
      <c r="C70" s="6"/>
    </row>
    <row r="71" spans="1:3" ht="14.25" customHeight="1" x14ac:dyDescent="0.3">
      <c r="A71" s="5"/>
      <c r="B71" s="6"/>
      <c r="C71" s="6"/>
    </row>
    <row r="72" spans="1:3" ht="14.25" customHeight="1" x14ac:dyDescent="0.3">
      <c r="A72" s="5"/>
      <c r="B72" s="6"/>
      <c r="C72" s="6"/>
    </row>
    <row r="73" spans="1:3" ht="14.25" customHeight="1" x14ac:dyDescent="0.3">
      <c r="A73" s="5"/>
      <c r="B73" s="6"/>
      <c r="C73" s="6"/>
    </row>
    <row r="74" spans="1:3" ht="14.25" customHeight="1" x14ac:dyDescent="0.3">
      <c r="A74" s="5"/>
      <c r="B74" s="6"/>
      <c r="C74" s="6"/>
    </row>
    <row r="75" spans="1:3" ht="14.25" customHeight="1" x14ac:dyDescent="0.3">
      <c r="A75" s="5"/>
      <c r="B75" s="6"/>
      <c r="C75" s="6"/>
    </row>
    <row r="76" spans="1:3" ht="14.25" customHeight="1" x14ac:dyDescent="0.3">
      <c r="A76" s="5"/>
      <c r="B76" s="6"/>
      <c r="C76" s="6"/>
    </row>
    <row r="77" spans="1:3" ht="14.25" customHeight="1" x14ac:dyDescent="0.3">
      <c r="A77" s="5"/>
      <c r="B77" s="6"/>
      <c r="C77" s="6"/>
    </row>
    <row r="78" spans="1:3" ht="14.25" customHeight="1" x14ac:dyDescent="0.3">
      <c r="A78" s="5"/>
      <c r="B78" s="6"/>
      <c r="C78" s="6"/>
    </row>
    <row r="79" spans="1:3" ht="14.25" customHeight="1" x14ac:dyDescent="0.3">
      <c r="A79" s="5"/>
      <c r="B79" s="6"/>
      <c r="C79" s="6"/>
    </row>
    <row r="80" spans="1:3" ht="14.25" customHeight="1" x14ac:dyDescent="0.3">
      <c r="A80" s="5"/>
      <c r="B80" s="6"/>
      <c r="C80" s="6"/>
    </row>
    <row r="81" spans="1:3" ht="14.25" customHeight="1" x14ac:dyDescent="0.3">
      <c r="A81" s="5"/>
      <c r="B81" s="6"/>
      <c r="C81" s="6"/>
    </row>
    <row r="82" spans="1:3" ht="14.25" customHeight="1" x14ac:dyDescent="0.3">
      <c r="A82" s="5"/>
      <c r="B82" s="6"/>
      <c r="C82" s="6"/>
    </row>
    <row r="83" spans="1:3" ht="14.25" customHeight="1" x14ac:dyDescent="0.3">
      <c r="A83" s="5"/>
      <c r="B83" s="6"/>
      <c r="C83" s="6"/>
    </row>
    <row r="84" spans="1:3" ht="14.25" customHeight="1" x14ac:dyDescent="0.3">
      <c r="A84" s="5"/>
      <c r="B84" s="6"/>
      <c r="C84" s="6"/>
    </row>
    <row r="85" spans="1:3" ht="14.25" customHeight="1" x14ac:dyDescent="0.3">
      <c r="A85" s="5"/>
      <c r="B85" s="6"/>
      <c r="C85" s="6"/>
    </row>
    <row r="86" spans="1:3" ht="14.25" customHeight="1" x14ac:dyDescent="0.3">
      <c r="A86" s="5"/>
      <c r="B86" s="6"/>
      <c r="C86" s="6"/>
    </row>
    <row r="87" spans="1:3" ht="14.25" customHeight="1" x14ac:dyDescent="0.3">
      <c r="A87" s="5"/>
      <c r="B87" s="6"/>
      <c r="C87" s="6"/>
    </row>
    <row r="88" spans="1:3" ht="14.25" customHeight="1" x14ac:dyDescent="0.3">
      <c r="A88" s="5"/>
      <c r="B88" s="6"/>
      <c r="C88" s="6"/>
    </row>
    <row r="89" spans="1:3" ht="14.25" customHeight="1" x14ac:dyDescent="0.3">
      <c r="A89" s="5"/>
      <c r="B89" s="6"/>
      <c r="C89" s="6"/>
    </row>
    <row r="90" spans="1:3" ht="14.25" customHeight="1" x14ac:dyDescent="0.3">
      <c r="A90" s="5"/>
      <c r="B90" s="6"/>
      <c r="C90" s="6"/>
    </row>
    <row r="91" spans="1:3" ht="14.25" customHeight="1" x14ac:dyDescent="0.3">
      <c r="A91" s="5"/>
      <c r="B91" s="6"/>
      <c r="C91" s="6"/>
    </row>
    <row r="92" spans="1:3" ht="14.25" customHeight="1" x14ac:dyDescent="0.3">
      <c r="A92" s="5"/>
      <c r="B92" s="6"/>
      <c r="C92" s="6"/>
    </row>
    <row r="93" spans="1:3" ht="14.25" customHeight="1" x14ac:dyDescent="0.3">
      <c r="A93" s="5"/>
      <c r="B93" s="6"/>
      <c r="C93" s="6"/>
    </row>
    <row r="94" spans="1:3" ht="14.25" customHeight="1" x14ac:dyDescent="0.3">
      <c r="A94" s="5"/>
      <c r="B94" s="6"/>
      <c r="C94" s="6"/>
    </row>
    <row r="95" spans="1:3" ht="14.25" customHeight="1" x14ac:dyDescent="0.3">
      <c r="A95" s="5"/>
      <c r="B95" s="6"/>
      <c r="C95" s="6"/>
    </row>
    <row r="96" spans="1:3" ht="14.25" customHeight="1" x14ac:dyDescent="0.3">
      <c r="A96" s="5"/>
      <c r="B96" s="6"/>
      <c r="C96" s="6"/>
    </row>
    <row r="97" spans="1:3" ht="14.25" customHeight="1" x14ac:dyDescent="0.3">
      <c r="A97" s="5"/>
      <c r="B97" s="6"/>
      <c r="C97" s="6"/>
    </row>
    <row r="98" spans="1:3" ht="14.25" customHeight="1" x14ac:dyDescent="0.3">
      <c r="A98" s="5"/>
      <c r="B98" s="6"/>
      <c r="C98" s="6"/>
    </row>
    <row r="99" spans="1:3" ht="14.25" customHeight="1" x14ac:dyDescent="0.3">
      <c r="A99" s="5"/>
      <c r="B99" s="6"/>
      <c r="C99" s="6"/>
    </row>
    <row r="100" spans="1:3" ht="14.25" customHeight="1" x14ac:dyDescent="0.3">
      <c r="A100" s="5"/>
      <c r="B100" s="6"/>
      <c r="C100" s="6"/>
    </row>
    <row r="101" spans="1:3" ht="14.25" customHeight="1" x14ac:dyDescent="0.3">
      <c r="A101" s="5"/>
      <c r="B101" s="6"/>
      <c r="C101" s="6"/>
    </row>
    <row r="102" spans="1:3" ht="14.25" customHeight="1" x14ac:dyDescent="0.3">
      <c r="A102" s="5"/>
      <c r="B102" s="6"/>
      <c r="C102" s="6"/>
    </row>
    <row r="103" spans="1:3" ht="14.25" customHeight="1" x14ac:dyDescent="0.3">
      <c r="A103" s="5"/>
      <c r="B103" s="6"/>
      <c r="C103" s="6"/>
    </row>
    <row r="104" spans="1:3" ht="14.25" customHeight="1" x14ac:dyDescent="0.3">
      <c r="A104" s="5"/>
      <c r="B104" s="6"/>
      <c r="C104" s="6"/>
    </row>
    <row r="105" spans="1:3" ht="14.25" customHeight="1" x14ac:dyDescent="0.3">
      <c r="A105" s="5"/>
      <c r="B105" s="6"/>
      <c r="C105" s="6"/>
    </row>
    <row r="106" spans="1:3" ht="14.25" customHeight="1" x14ac:dyDescent="0.3">
      <c r="A106" s="5"/>
      <c r="B106" s="6"/>
      <c r="C106" s="6"/>
    </row>
    <row r="107" spans="1:3" ht="14.25" customHeight="1" x14ac:dyDescent="0.3">
      <c r="A107" s="5"/>
      <c r="B107" s="6"/>
      <c r="C107" s="6"/>
    </row>
    <row r="108" spans="1:3" ht="14.25" customHeight="1" x14ac:dyDescent="0.3">
      <c r="A108" s="5"/>
      <c r="B108" s="6"/>
      <c r="C108" s="6"/>
    </row>
    <row r="109" spans="1:3" ht="14.25" customHeight="1" x14ac:dyDescent="0.3">
      <c r="A109" s="5"/>
      <c r="B109" s="6"/>
      <c r="C109" s="6"/>
    </row>
    <row r="110" spans="1:3" ht="14.25" customHeight="1" x14ac:dyDescent="0.3">
      <c r="A110" s="5"/>
      <c r="B110" s="6"/>
      <c r="C110" s="6"/>
    </row>
    <row r="111" spans="1:3" ht="14.25" customHeight="1" x14ac:dyDescent="0.3">
      <c r="A111" s="5"/>
      <c r="B111" s="6"/>
      <c r="C111" s="6"/>
    </row>
    <row r="112" spans="1:3" ht="14.25" customHeight="1" x14ac:dyDescent="0.3">
      <c r="A112" s="5"/>
      <c r="B112" s="6"/>
      <c r="C112" s="6"/>
    </row>
    <row r="113" spans="1:3" ht="14.25" customHeight="1" x14ac:dyDescent="0.3">
      <c r="A113" s="5"/>
      <c r="B113" s="6"/>
      <c r="C113" s="6"/>
    </row>
    <row r="114" spans="1:3" ht="14.25" customHeight="1" x14ac:dyDescent="0.3">
      <c r="A114" s="5"/>
      <c r="B114" s="6"/>
      <c r="C114" s="6"/>
    </row>
    <row r="115" spans="1:3" ht="14.25" customHeight="1" x14ac:dyDescent="0.3">
      <c r="A115" s="5"/>
      <c r="B115" s="6"/>
      <c r="C115" s="6"/>
    </row>
    <row r="116" spans="1:3" ht="14.25" customHeight="1" x14ac:dyDescent="0.3">
      <c r="A116" s="5"/>
      <c r="B116" s="6"/>
      <c r="C116" s="6"/>
    </row>
    <row r="117" spans="1:3" ht="14.25" customHeight="1" x14ac:dyDescent="0.3">
      <c r="A117" s="5"/>
      <c r="B117" s="6"/>
      <c r="C117" s="6"/>
    </row>
    <row r="118" spans="1:3" ht="14.25" customHeight="1" x14ac:dyDescent="0.3">
      <c r="A118" s="5"/>
      <c r="B118" s="6"/>
      <c r="C118" s="6"/>
    </row>
    <row r="119" spans="1:3" ht="14.25" customHeight="1" x14ac:dyDescent="0.3">
      <c r="A119" s="5"/>
      <c r="B119" s="6"/>
      <c r="C119" s="6"/>
    </row>
    <row r="120" spans="1:3" ht="14.25" customHeight="1" x14ac:dyDescent="0.3">
      <c r="A120" s="5"/>
      <c r="B120" s="6"/>
      <c r="C120" s="6"/>
    </row>
    <row r="121" spans="1:3" ht="14.25" customHeight="1" x14ac:dyDescent="0.3">
      <c r="A121" s="5"/>
      <c r="B121" s="6"/>
      <c r="C121" s="6"/>
    </row>
    <row r="122" spans="1:3" ht="14.25" customHeight="1" x14ac:dyDescent="0.3">
      <c r="A122" s="5"/>
      <c r="B122" s="6"/>
      <c r="C122" s="6"/>
    </row>
    <row r="123" spans="1:3" ht="14.25" customHeight="1" x14ac:dyDescent="0.3">
      <c r="A123" s="5"/>
      <c r="B123" s="6"/>
      <c r="C123" s="6"/>
    </row>
    <row r="124" spans="1:3" ht="14.25" customHeight="1" x14ac:dyDescent="0.3">
      <c r="A124" s="5"/>
      <c r="B124" s="6"/>
      <c r="C124" s="6"/>
    </row>
    <row r="125" spans="1:3" ht="14.25" customHeight="1" x14ac:dyDescent="0.3">
      <c r="A125" s="5"/>
      <c r="B125" s="6"/>
      <c r="C125" s="6"/>
    </row>
    <row r="126" spans="1:3" ht="14.25" customHeight="1" x14ac:dyDescent="0.3">
      <c r="A126" s="5"/>
      <c r="B126" s="6"/>
      <c r="C126" s="6"/>
    </row>
    <row r="127" spans="1:3" ht="14.25" customHeight="1" x14ac:dyDescent="0.3">
      <c r="A127" s="5"/>
      <c r="B127" s="6"/>
      <c r="C127" s="6"/>
    </row>
    <row r="128" spans="1:3" ht="14.25" customHeight="1" x14ac:dyDescent="0.3">
      <c r="A128" s="5"/>
      <c r="B128" s="6"/>
      <c r="C128" s="6"/>
    </row>
    <row r="129" spans="1:3" ht="14.25" customHeight="1" x14ac:dyDescent="0.3">
      <c r="A129" s="5"/>
      <c r="B129" s="6"/>
      <c r="C129" s="6"/>
    </row>
    <row r="130" spans="1:3" ht="14.25" customHeight="1" x14ac:dyDescent="0.3">
      <c r="A130" s="5"/>
      <c r="B130" s="6"/>
      <c r="C130" s="6"/>
    </row>
    <row r="131" spans="1:3" ht="14.25" customHeight="1" x14ac:dyDescent="0.3">
      <c r="A131" s="5"/>
      <c r="B131" s="6"/>
      <c r="C131" s="6"/>
    </row>
    <row r="132" spans="1:3" ht="14.25" customHeight="1" x14ac:dyDescent="0.3">
      <c r="A132" s="5"/>
      <c r="B132" s="6"/>
      <c r="C132" s="6"/>
    </row>
    <row r="133" spans="1:3" ht="14.25" customHeight="1" x14ac:dyDescent="0.3">
      <c r="A133" s="5"/>
      <c r="B133" s="6"/>
      <c r="C133" s="6"/>
    </row>
    <row r="134" spans="1:3" ht="14.25" customHeight="1" x14ac:dyDescent="0.3">
      <c r="A134" s="5"/>
      <c r="B134" s="6"/>
      <c r="C134" s="6"/>
    </row>
    <row r="135" spans="1:3" ht="14.25" customHeight="1" x14ac:dyDescent="0.3">
      <c r="A135" s="5"/>
      <c r="B135" s="6"/>
      <c r="C135" s="6"/>
    </row>
    <row r="136" spans="1:3" ht="14.25" customHeight="1" x14ac:dyDescent="0.3">
      <c r="A136" s="5"/>
      <c r="B136" s="6"/>
      <c r="C136" s="6"/>
    </row>
    <row r="137" spans="1:3" ht="14.25" customHeight="1" x14ac:dyDescent="0.3">
      <c r="A137" s="5"/>
      <c r="B137" s="6"/>
      <c r="C137" s="6"/>
    </row>
    <row r="138" spans="1:3" ht="14.25" customHeight="1" x14ac:dyDescent="0.3">
      <c r="A138" s="5"/>
      <c r="B138" s="6"/>
      <c r="C138" s="6"/>
    </row>
    <row r="139" spans="1:3" ht="14.25" customHeight="1" x14ac:dyDescent="0.3">
      <c r="A139" s="5"/>
      <c r="B139" s="6"/>
      <c r="C139" s="6"/>
    </row>
    <row r="140" spans="1:3" ht="14.25" customHeight="1" x14ac:dyDescent="0.3">
      <c r="A140" s="5"/>
      <c r="B140" s="6"/>
      <c r="C140" s="6"/>
    </row>
    <row r="141" spans="1:3" ht="14.25" customHeight="1" x14ac:dyDescent="0.3">
      <c r="A141" s="5"/>
      <c r="B141" s="6"/>
      <c r="C141" s="6"/>
    </row>
    <row r="142" spans="1:3" ht="14.25" customHeight="1" x14ac:dyDescent="0.3">
      <c r="A142" s="5"/>
      <c r="B142" s="6"/>
      <c r="C142" s="6"/>
    </row>
    <row r="143" spans="1:3" ht="14.25" customHeight="1" x14ac:dyDescent="0.3">
      <c r="A143" s="5"/>
      <c r="B143" s="6"/>
      <c r="C143" s="6"/>
    </row>
    <row r="144" spans="1:3" ht="14.25" customHeight="1" x14ac:dyDescent="0.3">
      <c r="A144" s="5"/>
      <c r="B144" s="6"/>
      <c r="C144" s="6"/>
    </row>
    <row r="145" spans="1:3" ht="14.25" customHeight="1" x14ac:dyDescent="0.3">
      <c r="A145" s="5"/>
      <c r="B145" s="6"/>
      <c r="C145" s="6"/>
    </row>
    <row r="146" spans="1:3" ht="14.25" customHeight="1" x14ac:dyDescent="0.3">
      <c r="A146" s="5"/>
      <c r="B146" s="6"/>
      <c r="C146" s="6"/>
    </row>
    <row r="147" spans="1:3" ht="14.25" customHeight="1" x14ac:dyDescent="0.3">
      <c r="A147" s="5"/>
      <c r="B147" s="6"/>
      <c r="C147" s="6"/>
    </row>
    <row r="148" spans="1:3" ht="14.25" customHeight="1" x14ac:dyDescent="0.3">
      <c r="A148" s="5"/>
      <c r="B148" s="6"/>
      <c r="C148" s="6"/>
    </row>
    <row r="149" spans="1:3" ht="14.25" customHeight="1" x14ac:dyDescent="0.3">
      <c r="A149" s="5"/>
      <c r="B149" s="6"/>
      <c r="C149" s="6"/>
    </row>
    <row r="150" spans="1:3" ht="14.25" customHeight="1" x14ac:dyDescent="0.3">
      <c r="A150" s="5"/>
      <c r="B150" s="6"/>
      <c r="C150" s="6"/>
    </row>
    <row r="151" spans="1:3" ht="14.25" customHeight="1" x14ac:dyDescent="0.3">
      <c r="A151" s="5"/>
      <c r="B151" s="6"/>
      <c r="C151" s="6"/>
    </row>
    <row r="152" spans="1:3" ht="14.25" customHeight="1" x14ac:dyDescent="0.3">
      <c r="A152" s="5"/>
      <c r="B152" s="6"/>
      <c r="C152" s="6"/>
    </row>
    <row r="153" spans="1:3" ht="14.25" customHeight="1" x14ac:dyDescent="0.3">
      <c r="A153" s="5"/>
      <c r="B153" s="6"/>
      <c r="C153" s="6"/>
    </row>
    <row r="154" spans="1:3" ht="14.25" customHeight="1" x14ac:dyDescent="0.3">
      <c r="A154" s="5"/>
      <c r="B154" s="6"/>
      <c r="C154" s="6"/>
    </row>
    <row r="155" spans="1:3" ht="14.25" customHeight="1" x14ac:dyDescent="0.3">
      <c r="A155" s="5"/>
      <c r="B155" s="6"/>
      <c r="C155" s="6"/>
    </row>
    <row r="156" spans="1:3" ht="14.25" customHeight="1" x14ac:dyDescent="0.3">
      <c r="A156" s="5"/>
      <c r="B156" s="6"/>
      <c r="C156" s="6"/>
    </row>
    <row r="157" spans="1:3" ht="14.25" customHeight="1" x14ac:dyDescent="0.3">
      <c r="A157" s="5"/>
      <c r="B157" s="6"/>
      <c r="C157" s="6"/>
    </row>
    <row r="158" spans="1:3" ht="14.25" customHeight="1" x14ac:dyDescent="0.3">
      <c r="A158" s="5"/>
      <c r="B158" s="6"/>
      <c r="C158" s="6"/>
    </row>
    <row r="159" spans="1:3" ht="14.25" customHeight="1" x14ac:dyDescent="0.3">
      <c r="A159" s="5"/>
      <c r="B159" s="6"/>
      <c r="C159" s="6"/>
    </row>
    <row r="160" spans="1:3" ht="14.25" customHeight="1" x14ac:dyDescent="0.3">
      <c r="A160" s="5"/>
      <c r="B160" s="6"/>
      <c r="C160" s="6"/>
    </row>
    <row r="161" spans="1:3" ht="14.25" customHeight="1" x14ac:dyDescent="0.3">
      <c r="A161" s="5"/>
      <c r="B161" s="6"/>
      <c r="C161" s="6"/>
    </row>
    <row r="162" spans="1:3" ht="14.25" customHeight="1" x14ac:dyDescent="0.3">
      <c r="A162" s="5"/>
      <c r="B162" s="6"/>
      <c r="C162" s="6"/>
    </row>
    <row r="163" spans="1:3" ht="14.25" customHeight="1" x14ac:dyDescent="0.3">
      <c r="A163" s="5"/>
      <c r="B163" s="6"/>
      <c r="C163" s="6"/>
    </row>
    <row r="164" spans="1:3" ht="14.25" customHeight="1" x14ac:dyDescent="0.3">
      <c r="A164" s="5"/>
      <c r="B164" s="6"/>
      <c r="C164" s="6"/>
    </row>
    <row r="165" spans="1:3" ht="14.25" customHeight="1" x14ac:dyDescent="0.3">
      <c r="A165" s="5"/>
      <c r="B165" s="6"/>
      <c r="C165" s="6"/>
    </row>
    <row r="166" spans="1:3" ht="14.25" customHeight="1" x14ac:dyDescent="0.3">
      <c r="A166" s="5"/>
      <c r="B166" s="6"/>
      <c r="C166" s="6"/>
    </row>
    <row r="167" spans="1:3" ht="14.25" customHeight="1" x14ac:dyDescent="0.3">
      <c r="A167" s="5"/>
      <c r="B167" s="6"/>
      <c r="C167" s="6"/>
    </row>
    <row r="168" spans="1:3" ht="14.25" customHeight="1" x14ac:dyDescent="0.3">
      <c r="A168" s="5"/>
      <c r="B168" s="6"/>
      <c r="C168" s="6"/>
    </row>
    <row r="169" spans="1:3" ht="14.25" customHeight="1" x14ac:dyDescent="0.3">
      <c r="A169" s="5"/>
      <c r="B169" s="6"/>
      <c r="C169" s="6"/>
    </row>
    <row r="170" spans="1:3" ht="14.25" customHeight="1" x14ac:dyDescent="0.3">
      <c r="A170" s="5"/>
      <c r="B170" s="6"/>
      <c r="C170" s="6"/>
    </row>
    <row r="171" spans="1:3" ht="14.25" customHeight="1" x14ac:dyDescent="0.3">
      <c r="A171" s="5"/>
      <c r="B171" s="6"/>
      <c r="C171" s="6"/>
    </row>
    <row r="172" spans="1:3" ht="14.25" customHeight="1" x14ac:dyDescent="0.3">
      <c r="A172" s="5"/>
      <c r="B172" s="6"/>
      <c r="C172" s="6"/>
    </row>
    <row r="173" spans="1:3" ht="14.25" customHeight="1" x14ac:dyDescent="0.3">
      <c r="A173" s="5"/>
      <c r="B173" s="6"/>
      <c r="C173" s="6"/>
    </row>
    <row r="174" spans="1:3" ht="14.25" customHeight="1" x14ac:dyDescent="0.3">
      <c r="A174" s="5"/>
      <c r="B174" s="6"/>
      <c r="C174" s="6"/>
    </row>
    <row r="175" spans="1:3" ht="14.25" customHeight="1" x14ac:dyDescent="0.3">
      <c r="A175" s="5"/>
      <c r="B175" s="6"/>
      <c r="C175" s="6"/>
    </row>
    <row r="176" spans="1:3" ht="14.25" customHeight="1" x14ac:dyDescent="0.3">
      <c r="A176" s="5"/>
      <c r="B176" s="6"/>
      <c r="C176" s="6"/>
    </row>
    <row r="177" spans="1:3" ht="14.25" customHeight="1" x14ac:dyDescent="0.3">
      <c r="A177" s="5"/>
      <c r="B177" s="6"/>
      <c r="C177" s="6"/>
    </row>
    <row r="178" spans="1:3" ht="14.25" customHeight="1" x14ac:dyDescent="0.3">
      <c r="A178" s="5"/>
      <c r="B178" s="6"/>
      <c r="C178" s="6"/>
    </row>
    <row r="179" spans="1:3" ht="14.25" customHeight="1" x14ac:dyDescent="0.3">
      <c r="A179" s="5"/>
      <c r="B179" s="6"/>
      <c r="C179" s="6"/>
    </row>
    <row r="180" spans="1:3" ht="14.25" customHeight="1" x14ac:dyDescent="0.3">
      <c r="A180" s="5"/>
      <c r="B180" s="6"/>
      <c r="C180" s="6"/>
    </row>
    <row r="181" spans="1:3" ht="14.25" customHeight="1" x14ac:dyDescent="0.3">
      <c r="A181" s="5"/>
      <c r="B181" s="6"/>
      <c r="C181" s="6"/>
    </row>
    <row r="182" spans="1:3" ht="14.25" customHeight="1" x14ac:dyDescent="0.3">
      <c r="A182" s="5"/>
      <c r="B182" s="6"/>
      <c r="C182" s="6"/>
    </row>
    <row r="183" spans="1:3" ht="14.25" customHeight="1" x14ac:dyDescent="0.3">
      <c r="A183" s="5"/>
      <c r="B183" s="6"/>
      <c r="C183" s="6"/>
    </row>
    <row r="184" spans="1:3" ht="14.25" customHeight="1" x14ac:dyDescent="0.3">
      <c r="A184" s="5"/>
      <c r="B184" s="6"/>
      <c r="C184" s="6"/>
    </row>
    <row r="185" spans="1:3" ht="14.25" customHeight="1" x14ac:dyDescent="0.3">
      <c r="A185" s="5"/>
      <c r="B185" s="6"/>
      <c r="C185" s="6"/>
    </row>
    <row r="186" spans="1:3" ht="14.25" customHeight="1" x14ac:dyDescent="0.3">
      <c r="A186" s="5"/>
      <c r="B186" s="6"/>
      <c r="C186" s="6"/>
    </row>
    <row r="187" spans="1:3" ht="14.25" customHeight="1" x14ac:dyDescent="0.3">
      <c r="A187" s="5"/>
      <c r="B187" s="6"/>
      <c r="C187" s="6"/>
    </row>
    <row r="188" spans="1:3" ht="14.25" customHeight="1" x14ac:dyDescent="0.3">
      <c r="A188" s="5"/>
      <c r="B188" s="6"/>
      <c r="C188" s="6"/>
    </row>
    <row r="189" spans="1:3" ht="14.25" customHeight="1" x14ac:dyDescent="0.3">
      <c r="A189" s="5"/>
      <c r="B189" s="6"/>
      <c r="C189" s="6"/>
    </row>
    <row r="190" spans="1:3" ht="14.25" customHeight="1" x14ac:dyDescent="0.3">
      <c r="A190" s="5"/>
      <c r="B190" s="6"/>
      <c r="C190" s="6"/>
    </row>
    <row r="191" spans="1:3" ht="14.25" customHeight="1" x14ac:dyDescent="0.3">
      <c r="A191" s="5"/>
      <c r="B191" s="6"/>
      <c r="C191" s="6"/>
    </row>
    <row r="192" spans="1:3" ht="14.25" customHeight="1" x14ac:dyDescent="0.3">
      <c r="A192" s="5"/>
      <c r="B192" s="6"/>
      <c r="C192" s="6"/>
    </row>
    <row r="193" spans="1:3" ht="14.25" customHeight="1" x14ac:dyDescent="0.3">
      <c r="A193" s="5"/>
      <c r="B193" s="6"/>
      <c r="C193" s="6"/>
    </row>
    <row r="194" spans="1:3" ht="14.25" customHeight="1" x14ac:dyDescent="0.3">
      <c r="A194" s="5"/>
      <c r="B194" s="6"/>
      <c r="C194" s="6"/>
    </row>
    <row r="195" spans="1:3" ht="14.25" customHeight="1" x14ac:dyDescent="0.3">
      <c r="A195" s="5"/>
      <c r="B195" s="6"/>
      <c r="C195" s="6"/>
    </row>
    <row r="196" spans="1:3" ht="14.25" customHeight="1" x14ac:dyDescent="0.3">
      <c r="A196" s="5"/>
      <c r="B196" s="6"/>
      <c r="C196" s="6"/>
    </row>
    <row r="197" spans="1:3" ht="14.25" customHeight="1" x14ac:dyDescent="0.3">
      <c r="A197" s="5"/>
      <c r="B197" s="6"/>
      <c r="C197" s="6"/>
    </row>
    <row r="198" spans="1:3" ht="14.25" customHeight="1" x14ac:dyDescent="0.3">
      <c r="A198" s="5"/>
      <c r="B198" s="6"/>
      <c r="C198" s="6"/>
    </row>
    <row r="199" spans="1:3" ht="14.25" customHeight="1" x14ac:dyDescent="0.3">
      <c r="A199" s="5"/>
      <c r="B199" s="6"/>
      <c r="C199" s="6"/>
    </row>
    <row r="200" spans="1:3" ht="14.25" customHeight="1" x14ac:dyDescent="0.3">
      <c r="A200" s="5"/>
      <c r="B200" s="6"/>
      <c r="C200" s="6"/>
    </row>
    <row r="201" spans="1:3" ht="14.25" customHeight="1" x14ac:dyDescent="0.3">
      <c r="A201" s="5"/>
      <c r="B201" s="6"/>
      <c r="C201" s="6"/>
    </row>
    <row r="202" spans="1:3" ht="14.25" customHeight="1" x14ac:dyDescent="0.3">
      <c r="A202" s="5"/>
      <c r="B202" s="6"/>
      <c r="C202" s="6"/>
    </row>
    <row r="203" spans="1:3" ht="14.25" customHeight="1" x14ac:dyDescent="0.3">
      <c r="A203" s="5"/>
      <c r="B203" s="6"/>
      <c r="C203" s="6"/>
    </row>
    <row r="204" spans="1:3" ht="14.25" customHeight="1" x14ac:dyDescent="0.3">
      <c r="A204" s="5"/>
      <c r="B204" s="6"/>
      <c r="C204" s="6"/>
    </row>
    <row r="205" spans="1:3" ht="14.25" customHeight="1" x14ac:dyDescent="0.3">
      <c r="A205" s="5"/>
      <c r="B205" s="6"/>
      <c r="C205" s="6"/>
    </row>
    <row r="206" spans="1:3" ht="14.25" customHeight="1" x14ac:dyDescent="0.3">
      <c r="A206" s="5"/>
      <c r="B206" s="6"/>
      <c r="C206" s="6"/>
    </row>
    <row r="207" spans="1:3" ht="14.25" customHeight="1" x14ac:dyDescent="0.3">
      <c r="A207" s="5"/>
      <c r="B207" s="6"/>
      <c r="C207" s="6"/>
    </row>
    <row r="208" spans="1:3" ht="14.25" customHeight="1" x14ac:dyDescent="0.3">
      <c r="A208" s="5"/>
      <c r="B208" s="6"/>
      <c r="C208" s="6"/>
    </row>
    <row r="209" spans="1:3" ht="14.25" customHeight="1" x14ac:dyDescent="0.3">
      <c r="A209" s="5"/>
      <c r="B209" s="6"/>
      <c r="C209" s="6"/>
    </row>
    <row r="210" spans="1:3" ht="14.25" customHeight="1" x14ac:dyDescent="0.3">
      <c r="A210" s="5"/>
      <c r="B210" s="6"/>
      <c r="C210" s="6"/>
    </row>
    <row r="211" spans="1:3" ht="14.25" customHeight="1" x14ac:dyDescent="0.3">
      <c r="A211" s="5"/>
      <c r="B211" s="6"/>
      <c r="C211" s="6"/>
    </row>
    <row r="212" spans="1:3" ht="14.25" customHeight="1" x14ac:dyDescent="0.3">
      <c r="A212" s="5"/>
      <c r="B212" s="6"/>
      <c r="C212" s="6"/>
    </row>
    <row r="213" spans="1:3" ht="14.25" customHeight="1" x14ac:dyDescent="0.3">
      <c r="A213" s="5"/>
      <c r="B213" s="6"/>
      <c r="C213" s="6"/>
    </row>
    <row r="214" spans="1:3" ht="14.25" customHeight="1" x14ac:dyDescent="0.3">
      <c r="A214" s="5"/>
      <c r="B214" s="6"/>
      <c r="C214" s="6"/>
    </row>
    <row r="215" spans="1:3" ht="14.25" customHeight="1" x14ac:dyDescent="0.3">
      <c r="A215" s="5"/>
      <c r="B215" s="6"/>
      <c r="C215" s="6"/>
    </row>
    <row r="216" spans="1:3" ht="14.25" customHeight="1" x14ac:dyDescent="0.3">
      <c r="A216" s="5"/>
      <c r="B216" s="6"/>
      <c r="C216" s="6"/>
    </row>
    <row r="217" spans="1:3" ht="14.25" customHeight="1" x14ac:dyDescent="0.3">
      <c r="A217" s="5"/>
      <c r="B217" s="6"/>
      <c r="C217" s="6"/>
    </row>
    <row r="218" spans="1:3" ht="14.25" customHeight="1" x14ac:dyDescent="0.3">
      <c r="A218" s="5"/>
      <c r="B218" s="6"/>
      <c r="C218" s="6"/>
    </row>
    <row r="219" spans="1:3" ht="14.25" customHeight="1" x14ac:dyDescent="0.3">
      <c r="A219" s="5"/>
      <c r="B219" s="6"/>
      <c r="C219" s="6"/>
    </row>
    <row r="220" spans="1:3" ht="14.25" customHeight="1" x14ac:dyDescent="0.3">
      <c r="A220" s="5"/>
      <c r="B220" s="6"/>
      <c r="C220" s="6"/>
    </row>
    <row r="221" spans="1:3" ht="14.25" customHeight="1" x14ac:dyDescent="0.3">
      <c r="A221" s="5"/>
      <c r="B221" s="6"/>
      <c r="C221" s="6"/>
    </row>
    <row r="222" spans="1:3" ht="14.25" customHeight="1" x14ac:dyDescent="0.3">
      <c r="A222" s="5"/>
      <c r="B222" s="6"/>
      <c r="C222" s="6"/>
    </row>
    <row r="223" spans="1:3" ht="14.25" customHeight="1" x14ac:dyDescent="0.3">
      <c r="A223" s="5"/>
      <c r="B223" s="6"/>
      <c r="C223" s="6"/>
    </row>
    <row r="224" spans="1:3" ht="14.25" customHeight="1" x14ac:dyDescent="0.3">
      <c r="A224" s="5"/>
      <c r="B224" s="6"/>
      <c r="C224" s="6"/>
    </row>
    <row r="225" spans="1:3" ht="14.25" customHeight="1" x14ac:dyDescent="0.3">
      <c r="A225" s="5"/>
      <c r="B225" s="6"/>
      <c r="C225" s="6"/>
    </row>
    <row r="226" spans="1:3" ht="14.25" customHeight="1" x14ac:dyDescent="0.3">
      <c r="A226" s="5"/>
      <c r="B226" s="6"/>
      <c r="C226" s="6"/>
    </row>
    <row r="227" spans="1:3" ht="14.25" customHeight="1" x14ac:dyDescent="0.3">
      <c r="A227" s="5"/>
      <c r="B227" s="6"/>
      <c r="C227" s="6"/>
    </row>
    <row r="228" spans="1:3" ht="14.25" customHeight="1" x14ac:dyDescent="0.3">
      <c r="A228" s="5"/>
      <c r="B228" s="6"/>
      <c r="C228" s="6"/>
    </row>
    <row r="229" spans="1:3" ht="14.25" customHeight="1" x14ac:dyDescent="0.3">
      <c r="A229" s="5"/>
      <c r="B229" s="6"/>
      <c r="C229" s="6"/>
    </row>
    <row r="230" spans="1:3" ht="14.25" customHeight="1" x14ac:dyDescent="0.3">
      <c r="A230" s="5"/>
      <c r="B230" s="6"/>
      <c r="C230" s="6"/>
    </row>
    <row r="231" spans="1:3" ht="14.25" customHeight="1" x14ac:dyDescent="0.3">
      <c r="A231" s="5"/>
      <c r="B231" s="6"/>
      <c r="C231" s="6"/>
    </row>
    <row r="232" spans="1:3" ht="14.25" customHeight="1" x14ac:dyDescent="0.3">
      <c r="A232" s="5"/>
      <c r="B232" s="6"/>
      <c r="C232" s="6"/>
    </row>
    <row r="233" spans="1:3" ht="14.25" customHeight="1" x14ac:dyDescent="0.3">
      <c r="A233" s="5"/>
      <c r="B233" s="6"/>
      <c r="C233" s="6"/>
    </row>
    <row r="234" spans="1:3" ht="14.25" customHeight="1" x14ac:dyDescent="0.3">
      <c r="A234" s="5"/>
      <c r="B234" s="6"/>
      <c r="C234" s="6"/>
    </row>
    <row r="235" spans="1:3" ht="14.25" customHeight="1" x14ac:dyDescent="0.3">
      <c r="A235" s="5"/>
      <c r="B235" s="6"/>
      <c r="C235" s="6"/>
    </row>
    <row r="236" spans="1:3" ht="14.25" customHeight="1" x14ac:dyDescent="0.3">
      <c r="A236" s="5"/>
      <c r="B236" s="6"/>
      <c r="C236" s="6"/>
    </row>
    <row r="237" spans="1:3" ht="14.25" customHeight="1" x14ac:dyDescent="0.3">
      <c r="A237" s="5"/>
      <c r="B237" s="6"/>
      <c r="C237" s="6"/>
    </row>
    <row r="238" spans="1:3" ht="14.25" customHeight="1" x14ac:dyDescent="0.3">
      <c r="A238" s="5"/>
      <c r="B238" s="6"/>
      <c r="C238" s="6"/>
    </row>
    <row r="239" spans="1:3" ht="14.25" customHeight="1" x14ac:dyDescent="0.3">
      <c r="A239" s="5"/>
      <c r="B239" s="6"/>
      <c r="C239" s="6"/>
    </row>
    <row r="240" spans="1:3" ht="14.25" customHeight="1" x14ac:dyDescent="0.3">
      <c r="A240" s="5"/>
      <c r="B240" s="6"/>
      <c r="C240" s="6"/>
    </row>
    <row r="241" spans="1:3" ht="14.25" customHeight="1" x14ac:dyDescent="0.3">
      <c r="A241" s="5"/>
      <c r="B241" s="6"/>
      <c r="C241" s="6"/>
    </row>
    <row r="242" spans="1:3" ht="14.25" customHeight="1" x14ac:dyDescent="0.3">
      <c r="A242" s="5"/>
      <c r="B242" s="6"/>
      <c r="C242" s="6"/>
    </row>
    <row r="243" spans="1:3" ht="14.25" customHeight="1" x14ac:dyDescent="0.3">
      <c r="A243" s="5"/>
      <c r="B243" s="6"/>
      <c r="C243" s="6"/>
    </row>
    <row r="244" spans="1:3" ht="14.25" customHeight="1" x14ac:dyDescent="0.3">
      <c r="A244" s="5"/>
      <c r="B244" s="6"/>
      <c r="C244" s="6"/>
    </row>
    <row r="245" spans="1:3" ht="14.25" customHeight="1" x14ac:dyDescent="0.3">
      <c r="A245" s="5"/>
      <c r="B245" s="6"/>
      <c r="C245" s="6"/>
    </row>
    <row r="246" spans="1:3" ht="14.25" customHeight="1" x14ac:dyDescent="0.3">
      <c r="A246" s="5"/>
      <c r="B246" s="6"/>
      <c r="C246" s="6"/>
    </row>
    <row r="247" spans="1:3" ht="14.25" customHeight="1" x14ac:dyDescent="0.3">
      <c r="A247" s="5"/>
      <c r="B247" s="6"/>
      <c r="C247" s="6"/>
    </row>
    <row r="248" spans="1:3" ht="14.25" customHeight="1" x14ac:dyDescent="0.3">
      <c r="A248" s="5"/>
      <c r="B248" s="6"/>
      <c r="C248" s="6"/>
    </row>
    <row r="249" spans="1:3" ht="14.25" customHeight="1" x14ac:dyDescent="0.3">
      <c r="A249" s="5"/>
      <c r="B249" s="6"/>
      <c r="C249" s="6"/>
    </row>
    <row r="250" spans="1:3" ht="14.25" customHeight="1" x14ac:dyDescent="0.3">
      <c r="A250" s="5"/>
      <c r="B250" s="6"/>
      <c r="C250" s="6"/>
    </row>
    <row r="251" spans="1:3" ht="14.25" customHeight="1" x14ac:dyDescent="0.3">
      <c r="A251" s="5"/>
      <c r="B251" s="6"/>
      <c r="C251" s="6"/>
    </row>
    <row r="252" spans="1:3" ht="14.25" customHeight="1" x14ac:dyDescent="0.3">
      <c r="A252" s="5"/>
      <c r="B252" s="6"/>
      <c r="C252" s="6"/>
    </row>
    <row r="253" spans="1:3" ht="14.25" customHeight="1" x14ac:dyDescent="0.3">
      <c r="A253" s="5"/>
      <c r="B253" s="6"/>
      <c r="C253" s="6"/>
    </row>
    <row r="254" spans="1:3" ht="14.25" customHeight="1" x14ac:dyDescent="0.3">
      <c r="A254" s="5"/>
      <c r="B254" s="6"/>
      <c r="C254" s="6"/>
    </row>
    <row r="255" spans="1:3" ht="14.25" customHeight="1" x14ac:dyDescent="0.3">
      <c r="A255" s="5"/>
      <c r="B255" s="6"/>
      <c r="C255" s="6"/>
    </row>
    <row r="256" spans="1:3" ht="14.25" customHeight="1" x14ac:dyDescent="0.3">
      <c r="A256" s="5"/>
      <c r="B256" s="6"/>
      <c r="C256" s="6"/>
    </row>
    <row r="257" spans="1:3" ht="14.25" customHeight="1" x14ac:dyDescent="0.3">
      <c r="A257" s="5"/>
      <c r="B257" s="6"/>
      <c r="C257" s="6"/>
    </row>
    <row r="258" spans="1:3" ht="14.25" customHeight="1" x14ac:dyDescent="0.3">
      <c r="A258" s="5"/>
      <c r="B258" s="6"/>
      <c r="C258" s="6"/>
    </row>
    <row r="259" spans="1:3" ht="14.25" customHeight="1" x14ac:dyDescent="0.3">
      <c r="A259" s="5"/>
      <c r="B259" s="6"/>
      <c r="C259" s="6"/>
    </row>
    <row r="260" spans="1:3" ht="14.25" customHeight="1" x14ac:dyDescent="0.3">
      <c r="A260" s="5"/>
      <c r="B260" s="6"/>
      <c r="C260" s="6"/>
    </row>
    <row r="261" spans="1:3" ht="14.25" customHeight="1" x14ac:dyDescent="0.3">
      <c r="A261" s="5"/>
      <c r="B261" s="6"/>
      <c r="C261" s="6"/>
    </row>
    <row r="262" spans="1:3" ht="14.25" customHeight="1" x14ac:dyDescent="0.3">
      <c r="A262" s="5"/>
      <c r="B262" s="6"/>
      <c r="C262" s="6"/>
    </row>
    <row r="263" spans="1:3" ht="14.25" customHeight="1" x14ac:dyDescent="0.3">
      <c r="A263" s="5"/>
      <c r="B263" s="6"/>
      <c r="C263" s="6"/>
    </row>
    <row r="264" spans="1:3" ht="14.25" customHeight="1" x14ac:dyDescent="0.3">
      <c r="A264" s="5"/>
      <c r="B264" s="6"/>
      <c r="C264" s="6"/>
    </row>
    <row r="265" spans="1:3" ht="14.25" customHeight="1" x14ac:dyDescent="0.3">
      <c r="A265" s="5"/>
      <c r="B265" s="6"/>
      <c r="C265" s="6"/>
    </row>
    <row r="266" spans="1:3" ht="14.25" customHeight="1" x14ac:dyDescent="0.3">
      <c r="A266" s="5"/>
      <c r="B266" s="6"/>
      <c r="C266" s="6"/>
    </row>
    <row r="267" spans="1:3" ht="14.25" customHeight="1" x14ac:dyDescent="0.3">
      <c r="A267" s="5"/>
      <c r="B267" s="6"/>
      <c r="C267" s="6"/>
    </row>
    <row r="268" spans="1:3" ht="14.25" customHeight="1" x14ac:dyDescent="0.3">
      <c r="A268" s="5"/>
      <c r="B268" s="6"/>
      <c r="C268" s="6"/>
    </row>
    <row r="269" spans="1:3" ht="14.25" customHeight="1" x14ac:dyDescent="0.3">
      <c r="A269" s="5"/>
      <c r="B269" s="6"/>
      <c r="C269" s="6"/>
    </row>
    <row r="270" spans="1:3" ht="14.25" customHeight="1" x14ac:dyDescent="0.3">
      <c r="A270" s="5"/>
      <c r="B270" s="6"/>
      <c r="C270" s="6"/>
    </row>
    <row r="271" spans="1:3" ht="14.25" customHeight="1" x14ac:dyDescent="0.3">
      <c r="A271" s="5"/>
      <c r="B271" s="6"/>
      <c r="C271" s="6"/>
    </row>
    <row r="272" spans="1:3" ht="14.25" customHeight="1" x14ac:dyDescent="0.3">
      <c r="A272" s="5"/>
      <c r="B272" s="6"/>
      <c r="C272" s="6"/>
    </row>
    <row r="273" spans="1:3" ht="14.25" customHeight="1" x14ac:dyDescent="0.3">
      <c r="A273" s="5"/>
      <c r="B273" s="6"/>
      <c r="C273" s="6"/>
    </row>
    <row r="274" spans="1:3" ht="14.25" customHeight="1" x14ac:dyDescent="0.3">
      <c r="A274" s="5"/>
      <c r="B274" s="6"/>
      <c r="C274" s="6"/>
    </row>
    <row r="275" spans="1:3" ht="14.25" customHeight="1" x14ac:dyDescent="0.3">
      <c r="A275" s="5"/>
      <c r="B275" s="6"/>
      <c r="C275" s="6"/>
    </row>
    <row r="276" spans="1:3" ht="14.25" customHeight="1" x14ac:dyDescent="0.3">
      <c r="A276" s="5"/>
      <c r="B276" s="6"/>
      <c r="C276" s="6"/>
    </row>
    <row r="277" spans="1:3" ht="14.25" customHeight="1" x14ac:dyDescent="0.3">
      <c r="A277" s="5"/>
      <c r="B277" s="6"/>
      <c r="C277" s="6"/>
    </row>
    <row r="278" spans="1:3" ht="14.25" customHeight="1" x14ac:dyDescent="0.3">
      <c r="A278" s="5"/>
      <c r="B278" s="6"/>
      <c r="C278" s="6"/>
    </row>
    <row r="279" spans="1:3" ht="14.25" customHeight="1" x14ac:dyDescent="0.3">
      <c r="A279" s="5"/>
      <c r="B279" s="6"/>
      <c r="C279" s="6"/>
    </row>
    <row r="280" spans="1:3" ht="14.25" customHeight="1" x14ac:dyDescent="0.3">
      <c r="A280" s="5"/>
      <c r="B280" s="6"/>
      <c r="C280" s="6"/>
    </row>
    <row r="281" spans="1:3" ht="14.25" customHeight="1" x14ac:dyDescent="0.3">
      <c r="A281" s="5"/>
      <c r="B281" s="6"/>
      <c r="C281" s="6"/>
    </row>
    <row r="282" spans="1:3" ht="14.25" customHeight="1" x14ac:dyDescent="0.3">
      <c r="A282" s="5"/>
      <c r="B282" s="6"/>
      <c r="C282" s="6"/>
    </row>
    <row r="283" spans="1:3" ht="14.25" customHeight="1" x14ac:dyDescent="0.3">
      <c r="A283" s="5"/>
      <c r="B283" s="6"/>
      <c r="C283" s="6"/>
    </row>
    <row r="284" spans="1:3" ht="14.25" customHeight="1" x14ac:dyDescent="0.3">
      <c r="A284" s="5"/>
      <c r="B284" s="6"/>
      <c r="C284" s="6"/>
    </row>
    <row r="285" spans="1:3" ht="14.25" customHeight="1" x14ac:dyDescent="0.3">
      <c r="A285" s="5"/>
      <c r="B285" s="6"/>
      <c r="C285" s="6"/>
    </row>
    <row r="286" spans="1:3" ht="14.25" customHeight="1" x14ac:dyDescent="0.3">
      <c r="A286" s="5"/>
      <c r="B286" s="6"/>
      <c r="C286" s="6"/>
    </row>
    <row r="287" spans="1:3" ht="14.25" customHeight="1" x14ac:dyDescent="0.3">
      <c r="A287" s="5"/>
      <c r="B287" s="6"/>
      <c r="C287" s="6"/>
    </row>
    <row r="288" spans="1:3" ht="14.25" customHeight="1" x14ac:dyDescent="0.3">
      <c r="A288" s="5"/>
      <c r="B288" s="6"/>
      <c r="C288" s="6"/>
    </row>
    <row r="289" spans="1:3" ht="14.25" customHeight="1" x14ac:dyDescent="0.3">
      <c r="A289" s="5"/>
      <c r="B289" s="6"/>
      <c r="C289" s="6"/>
    </row>
    <row r="290" spans="1:3" ht="14.25" customHeight="1" x14ac:dyDescent="0.3">
      <c r="A290" s="5"/>
      <c r="B290" s="6"/>
      <c r="C290" s="6"/>
    </row>
    <row r="291" spans="1:3" ht="14.25" customHeight="1" x14ac:dyDescent="0.3">
      <c r="A291" s="5"/>
      <c r="B291" s="6"/>
      <c r="C291" s="6"/>
    </row>
    <row r="292" spans="1:3" ht="14.25" customHeight="1" x14ac:dyDescent="0.3">
      <c r="A292" s="5"/>
      <c r="B292" s="6"/>
      <c r="C292" s="6"/>
    </row>
    <row r="293" spans="1:3" ht="14.25" customHeight="1" x14ac:dyDescent="0.3">
      <c r="A293" s="5"/>
      <c r="B293" s="6"/>
      <c r="C293" s="6"/>
    </row>
    <row r="294" spans="1:3" ht="14.25" customHeight="1" x14ac:dyDescent="0.3">
      <c r="A294" s="5"/>
      <c r="B294" s="6"/>
      <c r="C294" s="6"/>
    </row>
    <row r="295" spans="1:3" ht="14.25" customHeight="1" x14ac:dyDescent="0.3">
      <c r="A295" s="5"/>
      <c r="B295" s="6"/>
      <c r="C295" s="6"/>
    </row>
    <row r="296" spans="1:3" ht="14.25" customHeight="1" x14ac:dyDescent="0.3">
      <c r="A296" s="5"/>
      <c r="B296" s="6"/>
      <c r="C296" s="6"/>
    </row>
    <row r="297" spans="1:3" ht="14.25" customHeight="1" x14ac:dyDescent="0.3">
      <c r="A297" s="5"/>
      <c r="B297" s="6"/>
      <c r="C297" s="6"/>
    </row>
    <row r="298" spans="1:3" ht="14.25" customHeight="1" x14ac:dyDescent="0.3">
      <c r="A298" s="5"/>
      <c r="B298" s="6"/>
      <c r="C298" s="6"/>
    </row>
    <row r="299" spans="1:3" ht="14.25" customHeight="1" x14ac:dyDescent="0.3">
      <c r="A299" s="5"/>
      <c r="B299" s="6"/>
      <c r="C299" s="6"/>
    </row>
    <row r="300" spans="1:3" ht="14.25" customHeight="1" x14ac:dyDescent="0.3">
      <c r="A300" s="5"/>
      <c r="B300" s="6"/>
      <c r="C300" s="6"/>
    </row>
    <row r="301" spans="1:3" ht="14.25" customHeight="1" x14ac:dyDescent="0.3">
      <c r="A301" s="5"/>
      <c r="B301" s="6"/>
      <c r="C301" s="6"/>
    </row>
    <row r="302" spans="1:3" ht="14.25" customHeight="1" x14ac:dyDescent="0.3">
      <c r="A302" s="5"/>
      <c r="B302" s="6"/>
      <c r="C302" s="6"/>
    </row>
    <row r="303" spans="1:3" ht="14.25" customHeight="1" x14ac:dyDescent="0.3">
      <c r="A303" s="5"/>
      <c r="B303" s="6"/>
      <c r="C303" s="6"/>
    </row>
    <row r="304" spans="1:3" ht="14.25" customHeight="1" x14ac:dyDescent="0.3">
      <c r="A304" s="5"/>
      <c r="B304" s="6"/>
      <c r="C304" s="6"/>
    </row>
    <row r="305" spans="1:3" ht="14.25" customHeight="1" x14ac:dyDescent="0.3">
      <c r="A305" s="5"/>
      <c r="B305" s="6"/>
      <c r="C305" s="6"/>
    </row>
    <row r="306" spans="1:3" ht="14.25" customHeight="1" x14ac:dyDescent="0.3">
      <c r="A306" s="5"/>
      <c r="B306" s="6"/>
      <c r="C306" s="6"/>
    </row>
    <row r="307" spans="1:3" ht="14.25" customHeight="1" x14ac:dyDescent="0.3">
      <c r="A307" s="5"/>
      <c r="B307" s="6"/>
      <c r="C307" s="6"/>
    </row>
    <row r="308" spans="1:3" ht="14.25" customHeight="1" x14ac:dyDescent="0.3">
      <c r="A308" s="5"/>
      <c r="B308" s="6"/>
      <c r="C308" s="6"/>
    </row>
    <row r="309" spans="1:3" ht="14.25" customHeight="1" x14ac:dyDescent="0.3">
      <c r="A309" s="5"/>
      <c r="B309" s="6"/>
      <c r="C309" s="6"/>
    </row>
    <row r="310" spans="1:3" ht="14.25" customHeight="1" x14ac:dyDescent="0.3">
      <c r="A310" s="5"/>
      <c r="B310" s="6"/>
      <c r="C310" s="6"/>
    </row>
    <row r="311" spans="1:3" ht="14.25" customHeight="1" x14ac:dyDescent="0.3">
      <c r="A311" s="5"/>
      <c r="B311" s="6"/>
      <c r="C311" s="6"/>
    </row>
    <row r="312" spans="1:3" ht="14.25" customHeight="1" x14ac:dyDescent="0.3">
      <c r="A312" s="5"/>
      <c r="B312" s="6"/>
      <c r="C312" s="6"/>
    </row>
    <row r="313" spans="1:3" ht="14.25" customHeight="1" x14ac:dyDescent="0.3">
      <c r="A313" s="5"/>
      <c r="B313" s="6"/>
      <c r="C313" s="6"/>
    </row>
    <row r="314" spans="1:3" ht="14.25" customHeight="1" x14ac:dyDescent="0.3">
      <c r="A314" s="5"/>
      <c r="B314" s="6"/>
      <c r="C314" s="6"/>
    </row>
    <row r="315" spans="1:3" ht="14.25" customHeight="1" x14ac:dyDescent="0.3">
      <c r="A315" s="5"/>
      <c r="B315" s="6"/>
      <c r="C315" s="6"/>
    </row>
    <row r="316" spans="1:3" ht="14.25" customHeight="1" x14ac:dyDescent="0.3">
      <c r="A316" s="5"/>
      <c r="B316" s="6"/>
      <c r="C316" s="6"/>
    </row>
    <row r="317" spans="1:3" ht="14.25" customHeight="1" x14ac:dyDescent="0.3">
      <c r="A317" s="5"/>
      <c r="B317" s="6"/>
      <c r="C317" s="6"/>
    </row>
    <row r="318" spans="1:3" ht="14.25" customHeight="1" x14ac:dyDescent="0.3">
      <c r="A318" s="5"/>
      <c r="B318" s="6"/>
      <c r="C318" s="6"/>
    </row>
    <row r="319" spans="1:3" ht="14.25" customHeight="1" x14ac:dyDescent="0.3">
      <c r="A319" s="5"/>
      <c r="B319" s="6"/>
      <c r="C319" s="6"/>
    </row>
    <row r="320" spans="1:3" ht="14.25" customHeight="1" x14ac:dyDescent="0.3">
      <c r="A320" s="5"/>
      <c r="B320" s="6"/>
      <c r="C320" s="6"/>
    </row>
    <row r="321" spans="1:3" ht="14.25" customHeight="1" x14ac:dyDescent="0.3">
      <c r="A321" s="5"/>
      <c r="B321" s="6"/>
      <c r="C321" s="6"/>
    </row>
    <row r="322" spans="1:3" ht="14.25" customHeight="1" x14ac:dyDescent="0.3">
      <c r="A322" s="5"/>
      <c r="B322" s="6"/>
      <c r="C322" s="6"/>
    </row>
    <row r="323" spans="1:3" ht="14.25" customHeight="1" x14ac:dyDescent="0.3">
      <c r="A323" s="5"/>
      <c r="B323" s="6"/>
      <c r="C323" s="6"/>
    </row>
    <row r="324" spans="1:3" ht="14.25" customHeight="1" x14ac:dyDescent="0.3">
      <c r="A324" s="5"/>
      <c r="B324" s="6"/>
      <c r="C324" s="6"/>
    </row>
    <row r="325" spans="1:3" ht="14.25" customHeight="1" x14ac:dyDescent="0.3">
      <c r="A325" s="5"/>
      <c r="B325" s="6"/>
      <c r="C325" s="6"/>
    </row>
    <row r="326" spans="1:3" ht="14.25" customHeight="1" x14ac:dyDescent="0.3">
      <c r="A326" s="5"/>
      <c r="B326" s="6"/>
      <c r="C326" s="6"/>
    </row>
    <row r="327" spans="1:3" ht="14.25" customHeight="1" x14ac:dyDescent="0.3">
      <c r="A327" s="5"/>
      <c r="B327" s="6"/>
      <c r="C327" s="6"/>
    </row>
    <row r="328" spans="1:3" ht="14.25" customHeight="1" x14ac:dyDescent="0.3">
      <c r="A328" s="5"/>
      <c r="B328" s="6"/>
      <c r="C328" s="6"/>
    </row>
    <row r="329" spans="1:3" ht="14.25" customHeight="1" x14ac:dyDescent="0.3">
      <c r="A329" s="5"/>
      <c r="B329" s="6"/>
      <c r="C329" s="6"/>
    </row>
    <row r="330" spans="1:3" ht="14.25" customHeight="1" x14ac:dyDescent="0.3">
      <c r="A330" s="5"/>
      <c r="B330" s="6"/>
      <c r="C330" s="6"/>
    </row>
    <row r="331" spans="1:3" ht="14.25" customHeight="1" x14ac:dyDescent="0.3">
      <c r="A331" s="5"/>
      <c r="B331" s="6"/>
      <c r="C331" s="6"/>
    </row>
    <row r="332" spans="1:3" ht="14.25" customHeight="1" x14ac:dyDescent="0.3">
      <c r="A332" s="5"/>
      <c r="B332" s="6"/>
      <c r="C332" s="6"/>
    </row>
    <row r="333" spans="1:3" ht="14.25" customHeight="1" x14ac:dyDescent="0.3">
      <c r="A333" s="5"/>
      <c r="B333" s="6"/>
      <c r="C333" s="6"/>
    </row>
    <row r="334" spans="1:3" ht="14.25" customHeight="1" x14ac:dyDescent="0.3">
      <c r="A334" s="5"/>
      <c r="B334" s="6"/>
      <c r="C334" s="6"/>
    </row>
    <row r="335" spans="1:3" ht="14.25" customHeight="1" x14ac:dyDescent="0.3">
      <c r="A335" s="5"/>
      <c r="B335" s="6"/>
      <c r="C335" s="6"/>
    </row>
    <row r="336" spans="1:3" ht="14.25" customHeight="1" x14ac:dyDescent="0.3">
      <c r="A336" s="5"/>
      <c r="B336" s="6"/>
      <c r="C336" s="6"/>
    </row>
    <row r="337" spans="1:3" ht="14.25" customHeight="1" x14ac:dyDescent="0.3">
      <c r="A337" s="5"/>
      <c r="B337" s="6"/>
      <c r="C337" s="6"/>
    </row>
    <row r="338" spans="1:3" ht="14.25" customHeight="1" x14ac:dyDescent="0.3">
      <c r="A338" s="5"/>
      <c r="B338" s="6"/>
      <c r="C338" s="6"/>
    </row>
    <row r="339" spans="1:3" ht="14.25" customHeight="1" x14ac:dyDescent="0.3">
      <c r="A339" s="5"/>
      <c r="B339" s="6"/>
      <c r="C339" s="6"/>
    </row>
    <row r="340" spans="1:3" ht="14.25" customHeight="1" x14ac:dyDescent="0.3">
      <c r="A340" s="5"/>
      <c r="B340" s="6"/>
      <c r="C340" s="6"/>
    </row>
    <row r="341" spans="1:3" ht="14.25" customHeight="1" x14ac:dyDescent="0.3">
      <c r="A341" s="5"/>
      <c r="B341" s="6"/>
      <c r="C341" s="6"/>
    </row>
    <row r="342" spans="1:3" ht="14.25" customHeight="1" x14ac:dyDescent="0.3">
      <c r="A342" s="5"/>
      <c r="B342" s="6"/>
      <c r="C342" s="6"/>
    </row>
    <row r="343" spans="1:3" ht="14.25" customHeight="1" x14ac:dyDescent="0.3">
      <c r="A343" s="5"/>
      <c r="B343" s="6"/>
      <c r="C343" s="6"/>
    </row>
    <row r="344" spans="1:3" ht="14.25" customHeight="1" x14ac:dyDescent="0.3">
      <c r="A344" s="5"/>
      <c r="B344" s="6"/>
      <c r="C344" s="6"/>
    </row>
    <row r="345" spans="1:3" ht="14.25" customHeight="1" x14ac:dyDescent="0.3">
      <c r="A345" s="5"/>
      <c r="B345" s="6"/>
      <c r="C345" s="6"/>
    </row>
    <row r="346" spans="1:3" ht="14.25" customHeight="1" x14ac:dyDescent="0.3">
      <c r="A346" s="5"/>
      <c r="B346" s="6"/>
      <c r="C346" s="6"/>
    </row>
    <row r="347" spans="1:3" ht="14.25" customHeight="1" x14ac:dyDescent="0.3">
      <c r="A347" s="5"/>
      <c r="B347" s="6"/>
      <c r="C347" s="6"/>
    </row>
    <row r="348" spans="1:3" ht="14.25" customHeight="1" x14ac:dyDescent="0.3">
      <c r="A348" s="5"/>
      <c r="B348" s="6"/>
      <c r="C348" s="6"/>
    </row>
    <row r="349" spans="1:3" ht="14.25" customHeight="1" x14ac:dyDescent="0.3">
      <c r="A349" s="5"/>
      <c r="B349" s="6"/>
      <c r="C349" s="6"/>
    </row>
    <row r="350" spans="1:3" ht="14.25" customHeight="1" x14ac:dyDescent="0.3">
      <c r="A350" s="5"/>
      <c r="B350" s="6"/>
      <c r="C350" s="6"/>
    </row>
    <row r="351" spans="1:3" ht="14.25" customHeight="1" x14ac:dyDescent="0.3">
      <c r="A351" s="5"/>
      <c r="B351" s="6"/>
      <c r="C351" s="6"/>
    </row>
    <row r="352" spans="1:3" ht="14.25" customHeight="1" x14ac:dyDescent="0.3">
      <c r="A352" s="5"/>
      <c r="B352" s="6"/>
      <c r="C352" s="6"/>
    </row>
    <row r="353" spans="1:3" ht="14.25" customHeight="1" x14ac:dyDescent="0.3">
      <c r="A353" s="5"/>
      <c r="B353" s="6"/>
      <c r="C353" s="6"/>
    </row>
    <row r="354" spans="1:3" ht="14.25" customHeight="1" x14ac:dyDescent="0.3">
      <c r="A354" s="5"/>
      <c r="B354" s="6"/>
      <c r="C354" s="6"/>
    </row>
    <row r="355" spans="1:3" ht="14.25" customHeight="1" x14ac:dyDescent="0.3">
      <c r="A355" s="5"/>
      <c r="B355" s="6"/>
      <c r="C355" s="6"/>
    </row>
    <row r="356" spans="1:3" ht="14.25" customHeight="1" x14ac:dyDescent="0.3">
      <c r="A356" s="5"/>
      <c r="B356" s="6"/>
      <c r="C356" s="6"/>
    </row>
    <row r="357" spans="1:3" ht="14.25" customHeight="1" x14ac:dyDescent="0.3">
      <c r="A357" s="5"/>
      <c r="B357" s="6"/>
      <c r="C357" s="6"/>
    </row>
    <row r="358" spans="1:3" ht="14.25" customHeight="1" x14ac:dyDescent="0.3">
      <c r="A358" s="5"/>
      <c r="B358" s="6"/>
      <c r="C358" s="6"/>
    </row>
    <row r="359" spans="1:3" ht="14.25" customHeight="1" x14ac:dyDescent="0.3">
      <c r="A359" s="5"/>
      <c r="B359" s="6"/>
      <c r="C359" s="6"/>
    </row>
    <row r="360" spans="1:3" ht="14.25" customHeight="1" x14ac:dyDescent="0.3">
      <c r="A360" s="5"/>
      <c r="B360" s="6"/>
      <c r="C360" s="6"/>
    </row>
    <row r="361" spans="1:3" ht="14.25" customHeight="1" x14ac:dyDescent="0.3">
      <c r="A361" s="5"/>
      <c r="B361" s="6"/>
      <c r="C361" s="6"/>
    </row>
    <row r="362" spans="1:3" ht="14.25" customHeight="1" x14ac:dyDescent="0.3">
      <c r="A362" s="5"/>
      <c r="B362" s="6"/>
      <c r="C362" s="6"/>
    </row>
    <row r="363" spans="1:3" ht="14.25" customHeight="1" x14ac:dyDescent="0.3">
      <c r="A363" s="5"/>
      <c r="B363" s="6"/>
      <c r="C363" s="6"/>
    </row>
    <row r="364" spans="1:3" ht="14.25" customHeight="1" x14ac:dyDescent="0.3">
      <c r="A364" s="5"/>
      <c r="B364" s="6"/>
      <c r="C364" s="6"/>
    </row>
    <row r="365" spans="1:3" ht="14.25" customHeight="1" x14ac:dyDescent="0.3">
      <c r="A365" s="5"/>
      <c r="B365" s="6"/>
      <c r="C365" s="6"/>
    </row>
    <row r="366" spans="1:3" ht="14.25" customHeight="1" x14ac:dyDescent="0.3">
      <c r="A366" s="5"/>
      <c r="B366" s="6"/>
      <c r="C366" s="6"/>
    </row>
    <row r="367" spans="1:3" ht="14.25" customHeight="1" x14ac:dyDescent="0.3">
      <c r="A367" s="5"/>
      <c r="B367" s="6"/>
      <c r="C367" s="6"/>
    </row>
    <row r="368" spans="1:3" ht="14.25" customHeight="1" x14ac:dyDescent="0.3">
      <c r="A368" s="5"/>
      <c r="B368" s="6"/>
      <c r="C368" s="6"/>
    </row>
    <row r="369" spans="1:3" ht="14.25" customHeight="1" x14ac:dyDescent="0.3">
      <c r="A369" s="5"/>
      <c r="B369" s="6"/>
      <c r="C369" s="6"/>
    </row>
    <row r="370" spans="1:3" ht="14.25" customHeight="1" x14ac:dyDescent="0.3">
      <c r="A370" s="5"/>
      <c r="B370" s="6"/>
      <c r="C370" s="6"/>
    </row>
    <row r="371" spans="1:3" ht="14.25" customHeight="1" x14ac:dyDescent="0.3">
      <c r="A371" s="5"/>
      <c r="B371" s="6"/>
      <c r="C371" s="6"/>
    </row>
    <row r="372" spans="1:3" ht="14.25" customHeight="1" x14ac:dyDescent="0.3">
      <c r="A372" s="5"/>
      <c r="B372" s="6"/>
      <c r="C372" s="6"/>
    </row>
    <row r="373" spans="1:3" ht="14.25" customHeight="1" x14ac:dyDescent="0.3">
      <c r="A373" s="5"/>
      <c r="B373" s="6"/>
      <c r="C373" s="6"/>
    </row>
    <row r="374" spans="1:3" ht="14.25" customHeight="1" x14ac:dyDescent="0.3">
      <c r="A374" s="5"/>
      <c r="B374" s="6"/>
      <c r="C374" s="6"/>
    </row>
    <row r="375" spans="1:3" ht="14.25" customHeight="1" x14ac:dyDescent="0.3">
      <c r="A375" s="5"/>
      <c r="B375" s="6"/>
      <c r="C375" s="6"/>
    </row>
    <row r="376" spans="1:3" ht="14.25" customHeight="1" x14ac:dyDescent="0.3">
      <c r="A376" s="5"/>
      <c r="B376" s="6"/>
      <c r="C376" s="6"/>
    </row>
    <row r="377" spans="1:3" ht="14.25" customHeight="1" x14ac:dyDescent="0.3">
      <c r="A377" s="5"/>
      <c r="B377" s="6"/>
      <c r="C377" s="6"/>
    </row>
    <row r="378" spans="1:3" ht="14.25" customHeight="1" x14ac:dyDescent="0.3">
      <c r="A378" s="5"/>
      <c r="B378" s="6"/>
      <c r="C378" s="6"/>
    </row>
    <row r="379" spans="1:3" ht="14.25" customHeight="1" x14ac:dyDescent="0.3">
      <c r="A379" s="5"/>
      <c r="B379" s="6"/>
      <c r="C379" s="6"/>
    </row>
    <row r="380" spans="1:3" ht="14.25" customHeight="1" x14ac:dyDescent="0.3">
      <c r="A380" s="5"/>
      <c r="B380" s="6"/>
      <c r="C380" s="6"/>
    </row>
    <row r="381" spans="1:3" ht="14.25" customHeight="1" x14ac:dyDescent="0.3">
      <c r="A381" s="5"/>
      <c r="B381" s="6"/>
      <c r="C381" s="6"/>
    </row>
    <row r="382" spans="1:3" ht="14.25" customHeight="1" x14ac:dyDescent="0.3">
      <c r="A382" s="5"/>
      <c r="B382" s="6"/>
      <c r="C382" s="6"/>
    </row>
    <row r="383" spans="1:3" ht="14.25" customHeight="1" x14ac:dyDescent="0.3">
      <c r="A383" s="5"/>
      <c r="B383" s="6"/>
      <c r="C383" s="6"/>
    </row>
    <row r="384" spans="1:3" ht="14.25" customHeight="1" x14ac:dyDescent="0.3">
      <c r="A384" s="5"/>
      <c r="B384" s="6"/>
      <c r="C384" s="6"/>
    </row>
    <row r="385" spans="1:3" ht="14.25" customHeight="1" x14ac:dyDescent="0.3">
      <c r="A385" s="5"/>
      <c r="B385" s="6"/>
      <c r="C385" s="6"/>
    </row>
    <row r="386" spans="1:3" ht="14.25" customHeight="1" x14ac:dyDescent="0.3">
      <c r="A386" s="5"/>
      <c r="B386" s="6"/>
      <c r="C386" s="6"/>
    </row>
    <row r="387" spans="1:3" ht="14.25" customHeight="1" x14ac:dyDescent="0.3">
      <c r="A387" s="5"/>
      <c r="B387" s="6"/>
      <c r="C387" s="6"/>
    </row>
    <row r="388" spans="1:3" ht="14.25" customHeight="1" x14ac:dyDescent="0.3">
      <c r="A388" s="5"/>
      <c r="B388" s="6"/>
      <c r="C388" s="6"/>
    </row>
    <row r="389" spans="1:3" ht="14.25" customHeight="1" x14ac:dyDescent="0.3">
      <c r="A389" s="5"/>
      <c r="B389" s="6"/>
      <c r="C389" s="6"/>
    </row>
    <row r="390" spans="1:3" ht="14.25" customHeight="1" x14ac:dyDescent="0.3">
      <c r="A390" s="5"/>
      <c r="B390" s="6"/>
      <c r="C390" s="6"/>
    </row>
    <row r="391" spans="1:3" ht="14.25" customHeight="1" x14ac:dyDescent="0.3">
      <c r="A391" s="5"/>
      <c r="B391" s="6"/>
      <c r="C391" s="6"/>
    </row>
    <row r="392" spans="1:3" ht="14.25" customHeight="1" x14ac:dyDescent="0.3">
      <c r="A392" s="5"/>
      <c r="B392" s="6"/>
      <c r="C392" s="6"/>
    </row>
    <row r="393" spans="1:3" ht="14.25" customHeight="1" x14ac:dyDescent="0.3">
      <c r="A393" s="5"/>
      <c r="B393" s="6"/>
      <c r="C393" s="6"/>
    </row>
    <row r="394" spans="1:3" ht="14.25" customHeight="1" x14ac:dyDescent="0.3">
      <c r="A394" s="5"/>
      <c r="B394" s="6"/>
      <c r="C394" s="6"/>
    </row>
    <row r="395" spans="1:3" ht="14.25" customHeight="1" x14ac:dyDescent="0.3">
      <c r="A395" s="5"/>
      <c r="B395" s="6"/>
      <c r="C395" s="6"/>
    </row>
    <row r="396" spans="1:3" ht="14.25" customHeight="1" x14ac:dyDescent="0.3">
      <c r="A396" s="5"/>
      <c r="B396" s="6"/>
      <c r="C396" s="6"/>
    </row>
    <row r="397" spans="1:3" ht="14.25" customHeight="1" x14ac:dyDescent="0.3">
      <c r="A397" s="5"/>
      <c r="B397" s="6"/>
      <c r="C397" s="6"/>
    </row>
    <row r="398" spans="1:3" ht="14.25" customHeight="1" x14ac:dyDescent="0.3">
      <c r="A398" s="5"/>
      <c r="B398" s="6"/>
      <c r="C398" s="6"/>
    </row>
    <row r="399" spans="1:3" ht="14.25" customHeight="1" x14ac:dyDescent="0.3">
      <c r="A399" s="5"/>
      <c r="B399" s="6"/>
      <c r="C399" s="6"/>
    </row>
    <row r="400" spans="1:3" ht="14.25" customHeight="1" x14ac:dyDescent="0.3">
      <c r="A400" s="5"/>
      <c r="B400" s="6"/>
      <c r="C400" s="6"/>
    </row>
    <row r="401" spans="1:3" ht="14.25" customHeight="1" x14ac:dyDescent="0.3">
      <c r="A401" s="5"/>
      <c r="B401" s="6"/>
      <c r="C401" s="6"/>
    </row>
    <row r="402" spans="1:3" ht="14.25" customHeight="1" x14ac:dyDescent="0.3">
      <c r="A402" s="5"/>
      <c r="B402" s="6"/>
      <c r="C402" s="6"/>
    </row>
    <row r="403" spans="1:3" ht="14.25" customHeight="1" x14ac:dyDescent="0.3">
      <c r="A403" s="5"/>
      <c r="B403" s="6"/>
      <c r="C403" s="6"/>
    </row>
    <row r="404" spans="1:3" ht="14.25" customHeight="1" x14ac:dyDescent="0.3">
      <c r="A404" s="5"/>
      <c r="B404" s="6"/>
      <c r="C404" s="6"/>
    </row>
    <row r="405" spans="1:3" ht="14.25" customHeight="1" x14ac:dyDescent="0.3">
      <c r="A405" s="5"/>
      <c r="B405" s="6"/>
      <c r="C405" s="6"/>
    </row>
    <row r="406" spans="1:3" ht="14.25" customHeight="1" x14ac:dyDescent="0.3">
      <c r="A406" s="5"/>
      <c r="B406" s="6"/>
      <c r="C406" s="6"/>
    </row>
    <row r="407" spans="1:3" ht="14.25" customHeight="1" x14ac:dyDescent="0.3">
      <c r="A407" s="5"/>
      <c r="B407" s="6"/>
      <c r="C407" s="6"/>
    </row>
    <row r="408" spans="1:3" ht="14.25" customHeight="1" x14ac:dyDescent="0.3">
      <c r="A408" s="5"/>
      <c r="B408" s="6"/>
      <c r="C408" s="6"/>
    </row>
    <row r="409" spans="1:3" ht="14.25" customHeight="1" x14ac:dyDescent="0.3">
      <c r="A409" s="5"/>
      <c r="B409" s="6"/>
      <c r="C409" s="6"/>
    </row>
    <row r="410" spans="1:3" ht="14.25" customHeight="1" x14ac:dyDescent="0.3">
      <c r="A410" s="5"/>
      <c r="B410" s="6"/>
      <c r="C410" s="6"/>
    </row>
    <row r="411" spans="1:3" ht="14.25" customHeight="1" x14ac:dyDescent="0.3">
      <c r="A411" s="5"/>
      <c r="B411" s="6"/>
      <c r="C411" s="6"/>
    </row>
    <row r="412" spans="1:3" ht="14.25" customHeight="1" x14ac:dyDescent="0.3">
      <c r="A412" s="5"/>
      <c r="B412" s="6"/>
      <c r="C412" s="6"/>
    </row>
    <row r="413" spans="1:3" ht="14.25" customHeight="1" x14ac:dyDescent="0.3">
      <c r="A413" s="5"/>
      <c r="B413" s="6"/>
      <c r="C413" s="6"/>
    </row>
    <row r="414" spans="1:3" ht="14.25" customHeight="1" x14ac:dyDescent="0.3">
      <c r="A414" s="5"/>
      <c r="B414" s="6"/>
      <c r="C414" s="6"/>
    </row>
    <row r="415" spans="1:3" ht="14.25" customHeight="1" x14ac:dyDescent="0.3">
      <c r="A415" s="5"/>
      <c r="B415" s="6"/>
      <c r="C415" s="6"/>
    </row>
    <row r="416" spans="1:3" ht="14.25" customHeight="1" x14ac:dyDescent="0.3">
      <c r="A416" s="5"/>
      <c r="B416" s="6"/>
      <c r="C416" s="6"/>
    </row>
    <row r="417" spans="1:3" ht="14.25" customHeight="1" x14ac:dyDescent="0.3">
      <c r="A417" s="5"/>
      <c r="B417" s="6"/>
      <c r="C417" s="6"/>
    </row>
    <row r="418" spans="1:3" ht="14.25" customHeight="1" x14ac:dyDescent="0.3">
      <c r="A418" s="5"/>
      <c r="B418" s="6"/>
      <c r="C418" s="6"/>
    </row>
    <row r="419" spans="1:3" ht="14.25" customHeight="1" x14ac:dyDescent="0.3">
      <c r="A419" s="5"/>
      <c r="B419" s="6"/>
      <c r="C419" s="6"/>
    </row>
    <row r="420" spans="1:3" ht="14.25" customHeight="1" x14ac:dyDescent="0.3">
      <c r="A420" s="5"/>
      <c r="B420" s="6"/>
      <c r="C420" s="6"/>
    </row>
    <row r="421" spans="1:3" ht="14.25" customHeight="1" x14ac:dyDescent="0.3">
      <c r="A421" s="5"/>
      <c r="B421" s="6"/>
      <c r="C421" s="6"/>
    </row>
    <row r="422" spans="1:3" ht="14.25" customHeight="1" x14ac:dyDescent="0.3">
      <c r="A422" s="5"/>
      <c r="B422" s="6"/>
      <c r="C422" s="6"/>
    </row>
    <row r="423" spans="1:3" ht="14.25" customHeight="1" x14ac:dyDescent="0.3">
      <c r="A423" s="5"/>
      <c r="B423" s="6"/>
      <c r="C423" s="6"/>
    </row>
    <row r="424" spans="1:3" ht="14.25" customHeight="1" x14ac:dyDescent="0.3">
      <c r="A424" s="5"/>
      <c r="B424" s="6"/>
      <c r="C424" s="6"/>
    </row>
    <row r="425" spans="1:3" ht="14.25" customHeight="1" x14ac:dyDescent="0.3">
      <c r="A425" s="5"/>
      <c r="B425" s="6"/>
      <c r="C425" s="6"/>
    </row>
    <row r="426" spans="1:3" ht="14.25" customHeight="1" x14ac:dyDescent="0.3">
      <c r="A426" s="5"/>
      <c r="B426" s="6"/>
      <c r="C426" s="6"/>
    </row>
    <row r="427" spans="1:3" ht="14.25" customHeight="1" x14ac:dyDescent="0.3">
      <c r="A427" s="5"/>
      <c r="B427" s="6"/>
      <c r="C427" s="6"/>
    </row>
    <row r="428" spans="1:3" ht="14.25" customHeight="1" x14ac:dyDescent="0.3">
      <c r="A428" s="5"/>
      <c r="B428" s="6"/>
      <c r="C428" s="6"/>
    </row>
    <row r="429" spans="1:3" ht="14.25" customHeight="1" x14ac:dyDescent="0.3">
      <c r="A429" s="5"/>
      <c r="B429" s="6"/>
      <c r="C429" s="6"/>
    </row>
    <row r="430" spans="1:3" ht="14.25" customHeight="1" x14ac:dyDescent="0.3">
      <c r="A430" s="5"/>
      <c r="B430" s="6"/>
      <c r="C430" s="6"/>
    </row>
    <row r="431" spans="1:3" ht="14.25" customHeight="1" x14ac:dyDescent="0.3">
      <c r="A431" s="5"/>
      <c r="B431" s="6"/>
      <c r="C431" s="6"/>
    </row>
    <row r="432" spans="1:3" ht="14.25" customHeight="1" x14ac:dyDescent="0.3">
      <c r="A432" s="5"/>
      <c r="B432" s="6"/>
      <c r="C432" s="6"/>
    </row>
    <row r="433" spans="1:3" ht="14.25" customHeight="1" x14ac:dyDescent="0.3">
      <c r="A433" s="5"/>
      <c r="B433" s="6"/>
      <c r="C433" s="6"/>
    </row>
    <row r="434" spans="1:3" ht="14.25" customHeight="1" x14ac:dyDescent="0.3">
      <c r="A434" s="5"/>
      <c r="B434" s="6"/>
      <c r="C434" s="6"/>
    </row>
    <row r="435" spans="1:3" ht="14.25" customHeight="1" x14ac:dyDescent="0.3">
      <c r="A435" s="5"/>
      <c r="B435" s="6"/>
      <c r="C435" s="6"/>
    </row>
    <row r="436" spans="1:3" ht="14.25" customHeight="1" x14ac:dyDescent="0.3">
      <c r="A436" s="5"/>
      <c r="B436" s="6"/>
      <c r="C436" s="6"/>
    </row>
    <row r="437" spans="1:3" ht="14.25" customHeight="1" x14ac:dyDescent="0.3">
      <c r="A437" s="5"/>
      <c r="B437" s="6"/>
      <c r="C437" s="6"/>
    </row>
    <row r="438" spans="1:3" ht="14.25" customHeight="1" x14ac:dyDescent="0.3">
      <c r="A438" s="5"/>
      <c r="B438" s="6"/>
      <c r="C438" s="6"/>
    </row>
    <row r="439" spans="1:3" ht="14.25" customHeight="1" x14ac:dyDescent="0.3">
      <c r="A439" s="5"/>
      <c r="B439" s="6"/>
      <c r="C439" s="6"/>
    </row>
    <row r="440" spans="1:3" ht="14.25" customHeight="1" x14ac:dyDescent="0.3">
      <c r="A440" s="5"/>
      <c r="B440" s="6"/>
      <c r="C440" s="6"/>
    </row>
    <row r="441" spans="1:3" ht="14.25" customHeight="1" x14ac:dyDescent="0.3">
      <c r="A441" s="5"/>
      <c r="B441" s="6"/>
      <c r="C441" s="6"/>
    </row>
    <row r="442" spans="1:3" ht="14.25" customHeight="1" x14ac:dyDescent="0.3">
      <c r="A442" s="5"/>
      <c r="B442" s="6"/>
      <c r="C442" s="6"/>
    </row>
    <row r="443" spans="1:3" ht="14.25" customHeight="1" x14ac:dyDescent="0.3">
      <c r="A443" s="5"/>
      <c r="B443" s="6"/>
      <c r="C443" s="6"/>
    </row>
    <row r="444" spans="1:3" ht="14.25" customHeight="1" x14ac:dyDescent="0.3">
      <c r="A444" s="5"/>
      <c r="B444" s="6"/>
      <c r="C444" s="6"/>
    </row>
    <row r="445" spans="1:3" ht="14.25" customHeight="1" x14ac:dyDescent="0.3">
      <c r="A445" s="5"/>
      <c r="B445" s="6"/>
      <c r="C445" s="6"/>
    </row>
    <row r="446" spans="1:3" ht="14.25" customHeight="1" x14ac:dyDescent="0.3">
      <c r="A446" s="5"/>
      <c r="B446" s="6"/>
      <c r="C446" s="6"/>
    </row>
    <row r="447" spans="1:3" ht="14.25" customHeight="1" x14ac:dyDescent="0.3">
      <c r="A447" s="5"/>
      <c r="B447" s="6"/>
      <c r="C447" s="6"/>
    </row>
    <row r="448" spans="1:3" ht="14.25" customHeight="1" x14ac:dyDescent="0.3">
      <c r="A448" s="5"/>
      <c r="B448" s="6"/>
      <c r="C448" s="6"/>
    </row>
    <row r="449" spans="1:3" ht="14.25" customHeight="1" x14ac:dyDescent="0.3">
      <c r="A449" s="5"/>
      <c r="B449" s="6"/>
      <c r="C449" s="6"/>
    </row>
    <row r="450" spans="1:3" ht="14.25" customHeight="1" x14ac:dyDescent="0.3">
      <c r="A450" s="5"/>
      <c r="B450" s="6"/>
      <c r="C450" s="6"/>
    </row>
    <row r="451" spans="1:3" ht="14.25" customHeight="1" x14ac:dyDescent="0.3">
      <c r="A451" s="5"/>
      <c r="B451" s="6"/>
      <c r="C451" s="6"/>
    </row>
    <row r="452" spans="1:3" ht="14.25" customHeight="1" x14ac:dyDescent="0.3">
      <c r="A452" s="5"/>
      <c r="B452" s="6"/>
      <c r="C452" s="6"/>
    </row>
    <row r="453" spans="1:3" ht="14.25" customHeight="1" x14ac:dyDescent="0.3">
      <c r="A453" s="5"/>
      <c r="B453" s="6"/>
      <c r="C453" s="6"/>
    </row>
    <row r="454" spans="1:3" ht="14.25" customHeight="1" x14ac:dyDescent="0.3">
      <c r="A454" s="5"/>
      <c r="B454" s="6"/>
      <c r="C454" s="6"/>
    </row>
    <row r="455" spans="1:3" ht="14.25" customHeight="1" x14ac:dyDescent="0.3">
      <c r="A455" s="5"/>
      <c r="B455" s="6"/>
      <c r="C455" s="6"/>
    </row>
    <row r="456" spans="1:3" ht="14.25" customHeight="1" x14ac:dyDescent="0.3">
      <c r="A456" s="5"/>
      <c r="B456" s="6"/>
      <c r="C456" s="6"/>
    </row>
    <row r="457" spans="1:3" ht="14.25" customHeight="1" x14ac:dyDescent="0.3">
      <c r="A457" s="5"/>
      <c r="B457" s="6"/>
      <c r="C457" s="6"/>
    </row>
    <row r="458" spans="1:3" ht="14.25" customHeight="1" x14ac:dyDescent="0.3">
      <c r="A458" s="5"/>
      <c r="B458" s="6"/>
      <c r="C458" s="6"/>
    </row>
    <row r="459" spans="1:3" ht="14.25" customHeight="1" x14ac:dyDescent="0.3">
      <c r="A459" s="5"/>
      <c r="B459" s="6"/>
      <c r="C459" s="6"/>
    </row>
    <row r="460" spans="1:3" ht="14.25" customHeight="1" x14ac:dyDescent="0.3">
      <c r="A460" s="5"/>
      <c r="B460" s="6"/>
      <c r="C460" s="6"/>
    </row>
    <row r="461" spans="1:3" ht="14.25" customHeight="1" x14ac:dyDescent="0.3">
      <c r="A461" s="5"/>
      <c r="B461" s="6"/>
      <c r="C461" s="6"/>
    </row>
    <row r="462" spans="1:3" ht="14.25" customHeight="1" x14ac:dyDescent="0.3">
      <c r="A462" s="5"/>
      <c r="B462" s="6"/>
      <c r="C462" s="6"/>
    </row>
    <row r="463" spans="1:3" ht="14.25" customHeight="1" x14ac:dyDescent="0.3">
      <c r="A463" s="5"/>
      <c r="B463" s="6"/>
      <c r="C463" s="6"/>
    </row>
    <row r="464" spans="1:3" ht="14.25" customHeight="1" x14ac:dyDescent="0.3">
      <c r="A464" s="5"/>
      <c r="B464" s="6"/>
      <c r="C464" s="6"/>
    </row>
    <row r="465" spans="1:3" ht="14.25" customHeight="1" x14ac:dyDescent="0.3">
      <c r="A465" s="5"/>
      <c r="B465" s="6"/>
      <c r="C465" s="6"/>
    </row>
    <row r="466" spans="1:3" ht="14.25" customHeight="1" x14ac:dyDescent="0.3">
      <c r="A466" s="5"/>
      <c r="B466" s="6"/>
      <c r="C466" s="6"/>
    </row>
    <row r="467" spans="1:3" ht="14.25" customHeight="1" x14ac:dyDescent="0.3">
      <c r="A467" s="5"/>
      <c r="B467" s="6"/>
      <c r="C467" s="6"/>
    </row>
    <row r="468" spans="1:3" ht="14.25" customHeight="1" x14ac:dyDescent="0.3">
      <c r="A468" s="5"/>
      <c r="B468" s="6"/>
      <c r="C468" s="6"/>
    </row>
    <row r="469" spans="1:3" ht="14.25" customHeight="1" x14ac:dyDescent="0.3">
      <c r="A469" s="5"/>
      <c r="B469" s="6"/>
      <c r="C469" s="6"/>
    </row>
    <row r="470" spans="1:3" ht="14.25" customHeight="1" x14ac:dyDescent="0.3">
      <c r="A470" s="5"/>
      <c r="B470" s="6"/>
      <c r="C470" s="6"/>
    </row>
    <row r="471" spans="1:3" ht="14.25" customHeight="1" x14ac:dyDescent="0.3">
      <c r="A471" s="5"/>
      <c r="B471" s="6"/>
      <c r="C471" s="6"/>
    </row>
    <row r="472" spans="1:3" ht="14.25" customHeight="1" x14ac:dyDescent="0.3">
      <c r="A472" s="5"/>
      <c r="B472" s="6"/>
      <c r="C472" s="6"/>
    </row>
    <row r="473" spans="1:3" ht="14.25" customHeight="1" x14ac:dyDescent="0.3">
      <c r="A473" s="5"/>
      <c r="B473" s="6"/>
      <c r="C473" s="6"/>
    </row>
    <row r="474" spans="1:3" ht="14.25" customHeight="1" x14ac:dyDescent="0.3">
      <c r="A474" s="5"/>
      <c r="B474" s="6"/>
      <c r="C474" s="6"/>
    </row>
    <row r="475" spans="1:3" ht="14.25" customHeight="1" x14ac:dyDescent="0.3">
      <c r="A475" s="5"/>
      <c r="B475" s="6"/>
      <c r="C475" s="6"/>
    </row>
    <row r="476" spans="1:3" ht="14.25" customHeight="1" x14ac:dyDescent="0.3">
      <c r="A476" s="5"/>
      <c r="B476" s="6"/>
      <c r="C476" s="6"/>
    </row>
    <row r="477" spans="1:3" ht="14.25" customHeight="1" x14ac:dyDescent="0.3">
      <c r="A477" s="5"/>
      <c r="B477" s="6"/>
      <c r="C477" s="6"/>
    </row>
    <row r="478" spans="1:3" ht="14.25" customHeight="1" x14ac:dyDescent="0.3">
      <c r="A478" s="5"/>
      <c r="B478" s="6"/>
      <c r="C478" s="6"/>
    </row>
    <row r="479" spans="1:3" ht="14.25" customHeight="1" x14ac:dyDescent="0.3">
      <c r="A479" s="5"/>
      <c r="B479" s="6"/>
      <c r="C479" s="6"/>
    </row>
    <row r="480" spans="1:3" ht="14.25" customHeight="1" x14ac:dyDescent="0.3">
      <c r="A480" s="5"/>
      <c r="B480" s="6"/>
      <c r="C480" s="6"/>
    </row>
    <row r="481" spans="1:3" ht="14.25" customHeight="1" x14ac:dyDescent="0.3">
      <c r="A481" s="5"/>
      <c r="B481" s="6"/>
      <c r="C481" s="6"/>
    </row>
    <row r="482" spans="1:3" ht="14.25" customHeight="1" x14ac:dyDescent="0.3">
      <c r="A482" s="5"/>
      <c r="B482" s="6"/>
      <c r="C482" s="6"/>
    </row>
    <row r="483" spans="1:3" ht="14.25" customHeight="1" x14ac:dyDescent="0.3">
      <c r="A483" s="5"/>
      <c r="B483" s="6"/>
      <c r="C483" s="6"/>
    </row>
    <row r="484" spans="1:3" ht="14.25" customHeight="1" x14ac:dyDescent="0.3">
      <c r="A484" s="5"/>
      <c r="B484" s="6"/>
      <c r="C484" s="6"/>
    </row>
    <row r="485" spans="1:3" ht="14.25" customHeight="1" x14ac:dyDescent="0.3">
      <c r="A485" s="5"/>
      <c r="B485" s="6"/>
      <c r="C485" s="6"/>
    </row>
    <row r="486" spans="1:3" ht="14.25" customHeight="1" x14ac:dyDescent="0.3">
      <c r="A486" s="5"/>
      <c r="B486" s="6"/>
      <c r="C486" s="6"/>
    </row>
    <row r="487" spans="1:3" ht="14.25" customHeight="1" x14ac:dyDescent="0.3">
      <c r="A487" s="5"/>
      <c r="B487" s="6"/>
      <c r="C487" s="6"/>
    </row>
    <row r="488" spans="1:3" ht="14.25" customHeight="1" x14ac:dyDescent="0.3">
      <c r="A488" s="5"/>
      <c r="B488" s="6"/>
      <c r="C488" s="6"/>
    </row>
    <row r="489" spans="1:3" ht="14.25" customHeight="1" x14ac:dyDescent="0.3">
      <c r="A489" s="5"/>
      <c r="B489" s="6"/>
      <c r="C489" s="6"/>
    </row>
    <row r="490" spans="1:3" ht="14.25" customHeight="1" x14ac:dyDescent="0.3">
      <c r="A490" s="5"/>
      <c r="B490" s="6"/>
      <c r="C490" s="6"/>
    </row>
    <row r="491" spans="1:3" ht="14.25" customHeight="1" x14ac:dyDescent="0.3">
      <c r="A491" s="5"/>
      <c r="B491" s="6"/>
      <c r="C491" s="6"/>
    </row>
    <row r="492" spans="1:3" ht="14.25" customHeight="1" x14ac:dyDescent="0.3">
      <c r="A492" s="5"/>
      <c r="B492" s="6"/>
      <c r="C492" s="6"/>
    </row>
    <row r="493" spans="1:3" ht="14.25" customHeight="1" x14ac:dyDescent="0.3">
      <c r="A493" s="5"/>
      <c r="B493" s="6"/>
      <c r="C493" s="6"/>
    </row>
    <row r="494" spans="1:3" ht="14.25" customHeight="1" x14ac:dyDescent="0.3">
      <c r="A494" s="5"/>
      <c r="B494" s="6"/>
      <c r="C494" s="6"/>
    </row>
    <row r="495" spans="1:3" ht="14.25" customHeight="1" x14ac:dyDescent="0.3">
      <c r="A495" s="5"/>
      <c r="B495" s="6"/>
      <c r="C495" s="6"/>
    </row>
    <row r="496" spans="1:3" ht="14.25" customHeight="1" x14ac:dyDescent="0.3">
      <c r="A496" s="5"/>
      <c r="B496" s="6"/>
      <c r="C496" s="6"/>
    </row>
    <row r="497" spans="1:3" ht="14.25" customHeight="1" x14ac:dyDescent="0.3">
      <c r="A497" s="5"/>
      <c r="B497" s="6"/>
      <c r="C497" s="6"/>
    </row>
    <row r="498" spans="1:3" ht="14.25" customHeight="1" x14ac:dyDescent="0.3">
      <c r="A498" s="5"/>
      <c r="B498" s="6"/>
      <c r="C498" s="6"/>
    </row>
    <row r="499" spans="1:3" ht="14.25" customHeight="1" x14ac:dyDescent="0.3">
      <c r="A499" s="5"/>
      <c r="B499" s="6"/>
      <c r="C499" s="6"/>
    </row>
    <row r="500" spans="1:3" ht="14.25" customHeight="1" x14ac:dyDescent="0.3">
      <c r="A500" s="5"/>
      <c r="B500" s="6"/>
      <c r="C500" s="6"/>
    </row>
    <row r="501" spans="1:3" ht="14.25" customHeight="1" x14ac:dyDescent="0.3">
      <c r="A501" s="5"/>
      <c r="B501" s="6"/>
      <c r="C501" s="6"/>
    </row>
    <row r="502" spans="1:3" ht="14.25" customHeight="1" x14ac:dyDescent="0.3">
      <c r="A502" s="5"/>
      <c r="B502" s="6"/>
      <c r="C502" s="6"/>
    </row>
    <row r="503" spans="1:3" ht="14.25" customHeight="1" x14ac:dyDescent="0.3">
      <c r="A503" s="5"/>
      <c r="B503" s="6"/>
      <c r="C503" s="6"/>
    </row>
    <row r="504" spans="1:3" ht="14.25" customHeight="1" x14ac:dyDescent="0.3">
      <c r="A504" s="5"/>
      <c r="B504" s="6"/>
      <c r="C504" s="6"/>
    </row>
    <row r="505" spans="1:3" ht="14.25" customHeight="1" x14ac:dyDescent="0.3">
      <c r="A505" s="5"/>
      <c r="B505" s="6"/>
      <c r="C505" s="6"/>
    </row>
    <row r="506" spans="1:3" ht="14.25" customHeight="1" x14ac:dyDescent="0.3">
      <c r="A506" s="5"/>
      <c r="B506" s="6"/>
      <c r="C506" s="6"/>
    </row>
    <row r="507" spans="1:3" ht="14.25" customHeight="1" x14ac:dyDescent="0.3">
      <c r="A507" s="5"/>
      <c r="B507" s="6"/>
      <c r="C507" s="6"/>
    </row>
    <row r="508" spans="1:3" ht="14.25" customHeight="1" x14ac:dyDescent="0.3">
      <c r="A508" s="5"/>
      <c r="B508" s="6"/>
      <c r="C508" s="6"/>
    </row>
    <row r="509" spans="1:3" ht="14.25" customHeight="1" x14ac:dyDescent="0.3">
      <c r="A509" s="5"/>
      <c r="B509" s="6"/>
      <c r="C509" s="6"/>
    </row>
    <row r="510" spans="1:3" ht="14.25" customHeight="1" x14ac:dyDescent="0.3">
      <c r="A510" s="5"/>
      <c r="B510" s="6"/>
      <c r="C510" s="6"/>
    </row>
    <row r="511" spans="1:3" ht="14.25" customHeight="1" x14ac:dyDescent="0.3">
      <c r="A511" s="5"/>
      <c r="B511" s="6"/>
      <c r="C511" s="6"/>
    </row>
    <row r="512" spans="1:3" ht="14.25" customHeight="1" x14ac:dyDescent="0.3">
      <c r="A512" s="5"/>
      <c r="B512" s="6"/>
      <c r="C512" s="6"/>
    </row>
    <row r="513" spans="1:3" ht="14.25" customHeight="1" x14ac:dyDescent="0.3">
      <c r="A513" s="5"/>
      <c r="B513" s="6"/>
      <c r="C513" s="6"/>
    </row>
    <row r="514" spans="1:3" ht="14.25" customHeight="1" x14ac:dyDescent="0.3">
      <c r="A514" s="5"/>
      <c r="B514" s="6"/>
      <c r="C514" s="6"/>
    </row>
    <row r="515" spans="1:3" ht="14.25" customHeight="1" x14ac:dyDescent="0.3">
      <c r="A515" s="5"/>
      <c r="B515" s="6"/>
      <c r="C515" s="6"/>
    </row>
    <row r="516" spans="1:3" ht="14.25" customHeight="1" x14ac:dyDescent="0.3">
      <c r="A516" s="5"/>
      <c r="B516" s="6"/>
      <c r="C516" s="6"/>
    </row>
    <row r="517" spans="1:3" ht="14.25" customHeight="1" x14ac:dyDescent="0.3">
      <c r="A517" s="5"/>
      <c r="B517" s="6"/>
      <c r="C517" s="6"/>
    </row>
    <row r="518" spans="1:3" ht="14.25" customHeight="1" x14ac:dyDescent="0.3">
      <c r="A518" s="5"/>
      <c r="B518" s="6"/>
      <c r="C518" s="6"/>
    </row>
    <row r="519" spans="1:3" ht="14.25" customHeight="1" x14ac:dyDescent="0.3">
      <c r="A519" s="5"/>
      <c r="B519" s="6"/>
      <c r="C519" s="6"/>
    </row>
    <row r="520" spans="1:3" ht="14.25" customHeight="1" x14ac:dyDescent="0.3">
      <c r="A520" s="5"/>
      <c r="B520" s="6"/>
      <c r="C520" s="6"/>
    </row>
    <row r="521" spans="1:3" ht="14.25" customHeight="1" x14ac:dyDescent="0.3">
      <c r="A521" s="5"/>
      <c r="B521" s="6"/>
      <c r="C521" s="6"/>
    </row>
    <row r="522" spans="1:3" ht="14.25" customHeight="1" x14ac:dyDescent="0.3">
      <c r="A522" s="5"/>
      <c r="B522" s="6"/>
      <c r="C522" s="6"/>
    </row>
    <row r="523" spans="1:3" ht="14.25" customHeight="1" x14ac:dyDescent="0.3">
      <c r="A523" s="5"/>
      <c r="B523" s="6"/>
      <c r="C523" s="6"/>
    </row>
    <row r="524" spans="1:3" ht="14.25" customHeight="1" x14ac:dyDescent="0.3">
      <c r="A524" s="5"/>
      <c r="B524" s="6"/>
      <c r="C524" s="6"/>
    </row>
    <row r="525" spans="1:3" ht="14.25" customHeight="1" x14ac:dyDescent="0.3">
      <c r="A525" s="5"/>
      <c r="B525" s="6"/>
      <c r="C525" s="6"/>
    </row>
    <row r="526" spans="1:3" ht="14.25" customHeight="1" x14ac:dyDescent="0.3">
      <c r="A526" s="5"/>
      <c r="B526" s="6"/>
      <c r="C526" s="6"/>
    </row>
    <row r="527" spans="1:3" ht="14.25" customHeight="1" x14ac:dyDescent="0.3">
      <c r="A527" s="5"/>
      <c r="B527" s="6"/>
      <c r="C527" s="6"/>
    </row>
    <row r="528" spans="1:3" ht="14.25" customHeight="1" x14ac:dyDescent="0.3">
      <c r="A528" s="5"/>
      <c r="B528" s="6"/>
      <c r="C528" s="6"/>
    </row>
    <row r="529" spans="1:3" ht="14.25" customHeight="1" x14ac:dyDescent="0.3">
      <c r="A529" s="5"/>
      <c r="B529" s="6"/>
      <c r="C529" s="6"/>
    </row>
    <row r="530" spans="1:3" ht="14.25" customHeight="1" x14ac:dyDescent="0.3">
      <c r="A530" s="5"/>
      <c r="B530" s="6"/>
      <c r="C530" s="6"/>
    </row>
    <row r="531" spans="1:3" ht="14.25" customHeight="1" x14ac:dyDescent="0.3">
      <c r="A531" s="5"/>
      <c r="B531" s="6"/>
      <c r="C531" s="6"/>
    </row>
    <row r="532" spans="1:3" ht="14.25" customHeight="1" x14ac:dyDescent="0.3">
      <c r="A532" s="5"/>
      <c r="B532" s="6"/>
      <c r="C532" s="6"/>
    </row>
    <row r="533" spans="1:3" ht="14.25" customHeight="1" x14ac:dyDescent="0.3">
      <c r="A533" s="5"/>
      <c r="B533" s="6"/>
      <c r="C533" s="6"/>
    </row>
    <row r="534" spans="1:3" ht="14.25" customHeight="1" x14ac:dyDescent="0.3">
      <c r="A534" s="5"/>
      <c r="B534" s="6"/>
      <c r="C534" s="6"/>
    </row>
    <row r="535" spans="1:3" ht="14.25" customHeight="1" x14ac:dyDescent="0.3">
      <c r="A535" s="5"/>
      <c r="B535" s="6"/>
      <c r="C535" s="6"/>
    </row>
    <row r="536" spans="1:3" ht="14.25" customHeight="1" x14ac:dyDescent="0.3">
      <c r="A536" s="5"/>
      <c r="B536" s="6"/>
      <c r="C536" s="6"/>
    </row>
    <row r="537" spans="1:3" ht="14.25" customHeight="1" x14ac:dyDescent="0.3">
      <c r="A537" s="5"/>
      <c r="B537" s="6"/>
      <c r="C537" s="6"/>
    </row>
    <row r="538" spans="1:3" ht="14.25" customHeight="1" x14ac:dyDescent="0.3">
      <c r="A538" s="5"/>
      <c r="B538" s="6"/>
      <c r="C538" s="6"/>
    </row>
    <row r="539" spans="1:3" ht="14.25" customHeight="1" x14ac:dyDescent="0.3">
      <c r="A539" s="5"/>
      <c r="B539" s="6"/>
      <c r="C539" s="6"/>
    </row>
    <row r="540" spans="1:3" ht="14.25" customHeight="1" x14ac:dyDescent="0.3">
      <c r="A540" s="5"/>
      <c r="B540" s="6"/>
      <c r="C540" s="6"/>
    </row>
    <row r="541" spans="1:3" ht="14.25" customHeight="1" x14ac:dyDescent="0.3">
      <c r="A541" s="5"/>
      <c r="B541" s="6"/>
      <c r="C541" s="6"/>
    </row>
    <row r="542" spans="1:3" ht="14.25" customHeight="1" x14ac:dyDescent="0.3">
      <c r="A542" s="5"/>
      <c r="B542" s="6"/>
      <c r="C542" s="6"/>
    </row>
    <row r="543" spans="1:3" ht="14.25" customHeight="1" x14ac:dyDescent="0.3">
      <c r="A543" s="5"/>
      <c r="B543" s="6"/>
      <c r="C543" s="6"/>
    </row>
    <row r="544" spans="1:3" ht="14.25" customHeight="1" x14ac:dyDescent="0.3">
      <c r="A544" s="5"/>
      <c r="B544" s="6"/>
      <c r="C544" s="6"/>
    </row>
    <row r="545" spans="1:3" ht="14.25" customHeight="1" x14ac:dyDescent="0.3">
      <c r="A545" s="5"/>
      <c r="B545" s="6"/>
      <c r="C545" s="6"/>
    </row>
    <row r="546" spans="1:3" ht="14.25" customHeight="1" x14ac:dyDescent="0.3">
      <c r="A546" s="5"/>
      <c r="B546" s="6"/>
      <c r="C546" s="6"/>
    </row>
    <row r="547" spans="1:3" ht="14.25" customHeight="1" x14ac:dyDescent="0.3">
      <c r="A547" s="5"/>
      <c r="B547" s="6"/>
      <c r="C547" s="6"/>
    </row>
    <row r="548" spans="1:3" ht="14.25" customHeight="1" x14ac:dyDescent="0.3">
      <c r="A548" s="5"/>
      <c r="B548" s="6"/>
      <c r="C548" s="6"/>
    </row>
    <row r="549" spans="1:3" ht="14.25" customHeight="1" x14ac:dyDescent="0.3">
      <c r="A549" s="5"/>
      <c r="B549" s="6"/>
      <c r="C549" s="6"/>
    </row>
    <row r="550" spans="1:3" ht="14.25" customHeight="1" x14ac:dyDescent="0.3">
      <c r="A550" s="5"/>
      <c r="B550" s="6"/>
      <c r="C550" s="6"/>
    </row>
    <row r="551" spans="1:3" ht="14.25" customHeight="1" x14ac:dyDescent="0.3">
      <c r="A551" s="5"/>
      <c r="B551" s="6"/>
      <c r="C551" s="6"/>
    </row>
    <row r="552" spans="1:3" ht="14.25" customHeight="1" x14ac:dyDescent="0.3">
      <c r="A552" s="5"/>
      <c r="B552" s="6"/>
      <c r="C552" s="6"/>
    </row>
    <row r="553" spans="1:3" ht="14.25" customHeight="1" x14ac:dyDescent="0.3">
      <c r="A553" s="5"/>
      <c r="B553" s="6"/>
      <c r="C553" s="6"/>
    </row>
    <row r="554" spans="1:3" ht="14.25" customHeight="1" x14ac:dyDescent="0.3">
      <c r="A554" s="5"/>
      <c r="B554" s="6"/>
      <c r="C554" s="6"/>
    </row>
    <row r="555" spans="1:3" ht="14.25" customHeight="1" x14ac:dyDescent="0.3">
      <c r="A555" s="5"/>
      <c r="B555" s="6"/>
      <c r="C555" s="6"/>
    </row>
    <row r="556" spans="1:3" ht="14.25" customHeight="1" x14ac:dyDescent="0.3">
      <c r="A556" s="5"/>
      <c r="B556" s="6"/>
      <c r="C556" s="6"/>
    </row>
    <row r="557" spans="1:3" ht="14.25" customHeight="1" x14ac:dyDescent="0.3">
      <c r="A557" s="5"/>
      <c r="B557" s="6"/>
      <c r="C557" s="6"/>
    </row>
    <row r="558" spans="1:3" ht="14.25" customHeight="1" x14ac:dyDescent="0.3">
      <c r="A558" s="5"/>
      <c r="B558" s="6"/>
      <c r="C558" s="6"/>
    </row>
    <row r="559" spans="1:3" ht="14.25" customHeight="1" x14ac:dyDescent="0.3">
      <c r="A559" s="5"/>
      <c r="B559" s="6"/>
      <c r="C559" s="6"/>
    </row>
    <row r="560" spans="1:3" ht="14.25" customHeight="1" x14ac:dyDescent="0.3">
      <c r="A560" s="5"/>
      <c r="B560" s="6"/>
      <c r="C560" s="6"/>
    </row>
    <row r="561" spans="1:3" ht="14.25" customHeight="1" x14ac:dyDescent="0.3">
      <c r="A561" s="5"/>
      <c r="B561" s="6"/>
      <c r="C561" s="6"/>
    </row>
    <row r="562" spans="1:3" ht="14.25" customHeight="1" x14ac:dyDescent="0.3">
      <c r="A562" s="5"/>
      <c r="B562" s="6"/>
      <c r="C562" s="6"/>
    </row>
    <row r="563" spans="1:3" ht="14.25" customHeight="1" x14ac:dyDescent="0.3">
      <c r="A563" s="5"/>
      <c r="B563" s="6"/>
      <c r="C563" s="6"/>
    </row>
    <row r="564" spans="1:3" ht="14.25" customHeight="1" x14ac:dyDescent="0.3">
      <c r="A564" s="5"/>
      <c r="B564" s="6"/>
      <c r="C564" s="6"/>
    </row>
    <row r="565" spans="1:3" ht="14.25" customHeight="1" x14ac:dyDescent="0.3">
      <c r="A565" s="5"/>
      <c r="B565" s="6"/>
      <c r="C565" s="6"/>
    </row>
    <row r="566" spans="1:3" ht="14.25" customHeight="1" x14ac:dyDescent="0.3">
      <c r="A566" s="5"/>
      <c r="B566" s="6"/>
      <c r="C566" s="6"/>
    </row>
    <row r="567" spans="1:3" ht="14.25" customHeight="1" x14ac:dyDescent="0.3">
      <c r="A567" s="5"/>
      <c r="B567" s="6"/>
      <c r="C567" s="6"/>
    </row>
    <row r="568" spans="1:3" ht="14.25" customHeight="1" x14ac:dyDescent="0.3">
      <c r="A568" s="5"/>
      <c r="B568" s="6"/>
      <c r="C568" s="6"/>
    </row>
    <row r="569" spans="1:3" ht="14.25" customHeight="1" x14ac:dyDescent="0.3">
      <c r="A569" s="5"/>
      <c r="B569" s="6"/>
      <c r="C569" s="6"/>
    </row>
    <row r="570" spans="1:3" ht="14.25" customHeight="1" x14ac:dyDescent="0.3">
      <c r="A570" s="5"/>
      <c r="B570" s="6"/>
      <c r="C570" s="6"/>
    </row>
    <row r="571" spans="1:3" ht="14.25" customHeight="1" x14ac:dyDescent="0.3">
      <c r="A571" s="5"/>
      <c r="B571" s="6"/>
      <c r="C571" s="6"/>
    </row>
    <row r="572" spans="1:3" ht="14.25" customHeight="1" x14ac:dyDescent="0.3">
      <c r="A572" s="5"/>
      <c r="B572" s="6"/>
      <c r="C572" s="6"/>
    </row>
    <row r="573" spans="1:3" ht="14.25" customHeight="1" x14ac:dyDescent="0.3">
      <c r="A573" s="5"/>
      <c r="B573" s="6"/>
      <c r="C573" s="6"/>
    </row>
    <row r="574" spans="1:3" ht="14.25" customHeight="1" x14ac:dyDescent="0.3">
      <c r="A574" s="5"/>
      <c r="B574" s="6"/>
      <c r="C574" s="6"/>
    </row>
    <row r="575" spans="1:3" ht="14.25" customHeight="1" x14ac:dyDescent="0.3">
      <c r="A575" s="5"/>
      <c r="B575" s="6"/>
      <c r="C575" s="6"/>
    </row>
    <row r="576" spans="1:3" ht="14.25" customHeight="1" x14ac:dyDescent="0.3">
      <c r="A576" s="5"/>
      <c r="B576" s="6"/>
      <c r="C576" s="6"/>
    </row>
    <row r="577" spans="1:3" ht="14.25" customHeight="1" x14ac:dyDescent="0.3">
      <c r="A577" s="5"/>
      <c r="B577" s="6"/>
      <c r="C577" s="6"/>
    </row>
    <row r="578" spans="1:3" ht="14.25" customHeight="1" x14ac:dyDescent="0.3">
      <c r="A578" s="5"/>
      <c r="B578" s="6"/>
      <c r="C578" s="6"/>
    </row>
    <row r="579" spans="1:3" ht="14.25" customHeight="1" x14ac:dyDescent="0.3">
      <c r="A579" s="5"/>
      <c r="B579" s="6"/>
      <c r="C579" s="6"/>
    </row>
    <row r="580" spans="1:3" ht="14.25" customHeight="1" x14ac:dyDescent="0.3">
      <c r="A580" s="5"/>
      <c r="B580" s="6"/>
      <c r="C580" s="6"/>
    </row>
    <row r="581" spans="1:3" ht="14.25" customHeight="1" x14ac:dyDescent="0.3">
      <c r="A581" s="5"/>
      <c r="B581" s="6"/>
      <c r="C581" s="6"/>
    </row>
    <row r="582" spans="1:3" ht="14.25" customHeight="1" x14ac:dyDescent="0.3">
      <c r="A582" s="5"/>
      <c r="B582" s="6"/>
      <c r="C582" s="6"/>
    </row>
    <row r="583" spans="1:3" ht="14.25" customHeight="1" x14ac:dyDescent="0.3">
      <c r="A583" s="5"/>
      <c r="B583" s="6"/>
      <c r="C583" s="6"/>
    </row>
    <row r="584" spans="1:3" ht="14.25" customHeight="1" x14ac:dyDescent="0.3">
      <c r="A584" s="5"/>
      <c r="B584" s="6"/>
      <c r="C584" s="6"/>
    </row>
    <row r="585" spans="1:3" ht="14.25" customHeight="1" x14ac:dyDescent="0.3">
      <c r="A585" s="5"/>
      <c r="B585" s="6"/>
      <c r="C585" s="6"/>
    </row>
    <row r="586" spans="1:3" ht="14.25" customHeight="1" x14ac:dyDescent="0.3">
      <c r="A586" s="5"/>
      <c r="B586" s="6"/>
      <c r="C586" s="6"/>
    </row>
    <row r="587" spans="1:3" ht="14.25" customHeight="1" x14ac:dyDescent="0.3">
      <c r="A587" s="5"/>
      <c r="B587" s="6"/>
      <c r="C587" s="6"/>
    </row>
    <row r="588" spans="1:3" ht="14.25" customHeight="1" x14ac:dyDescent="0.3">
      <c r="A588" s="5"/>
      <c r="B588" s="6"/>
      <c r="C588" s="6"/>
    </row>
    <row r="589" spans="1:3" ht="14.25" customHeight="1" x14ac:dyDescent="0.3">
      <c r="A589" s="5"/>
      <c r="B589" s="6"/>
      <c r="C589" s="6"/>
    </row>
    <row r="590" spans="1:3" ht="14.25" customHeight="1" x14ac:dyDescent="0.3">
      <c r="A590" s="5"/>
      <c r="B590" s="6"/>
      <c r="C590" s="6"/>
    </row>
    <row r="591" spans="1:3" ht="14.25" customHeight="1" x14ac:dyDescent="0.3">
      <c r="A591" s="5"/>
      <c r="B591" s="6"/>
      <c r="C591" s="6"/>
    </row>
    <row r="592" spans="1:3" ht="14.25" customHeight="1" x14ac:dyDescent="0.3">
      <c r="A592" s="5"/>
      <c r="B592" s="6"/>
      <c r="C592" s="6"/>
    </row>
    <row r="593" spans="1:3" ht="14.25" customHeight="1" x14ac:dyDescent="0.3">
      <c r="A593" s="5"/>
      <c r="B593" s="6"/>
      <c r="C593" s="6"/>
    </row>
    <row r="594" spans="1:3" ht="14.25" customHeight="1" x14ac:dyDescent="0.3">
      <c r="A594" s="5"/>
      <c r="B594" s="6"/>
      <c r="C594" s="6"/>
    </row>
    <row r="595" spans="1:3" ht="14.25" customHeight="1" x14ac:dyDescent="0.3">
      <c r="A595" s="5"/>
      <c r="B595" s="6"/>
      <c r="C595" s="6"/>
    </row>
    <row r="596" spans="1:3" ht="14.25" customHeight="1" x14ac:dyDescent="0.3">
      <c r="A596" s="5"/>
      <c r="B596" s="6"/>
      <c r="C596" s="6"/>
    </row>
    <row r="597" spans="1:3" ht="14.25" customHeight="1" x14ac:dyDescent="0.3">
      <c r="A597" s="5"/>
      <c r="B597" s="6"/>
      <c r="C597" s="6"/>
    </row>
    <row r="598" spans="1:3" ht="14.25" customHeight="1" x14ac:dyDescent="0.3">
      <c r="A598" s="5"/>
      <c r="B598" s="6"/>
      <c r="C598" s="6"/>
    </row>
    <row r="599" spans="1:3" ht="14.25" customHeight="1" x14ac:dyDescent="0.3">
      <c r="A599" s="5"/>
      <c r="B599" s="6"/>
      <c r="C599" s="6"/>
    </row>
    <row r="600" spans="1:3" ht="14.25" customHeight="1" x14ac:dyDescent="0.3">
      <c r="A600" s="5"/>
      <c r="B600" s="6"/>
      <c r="C600" s="6"/>
    </row>
    <row r="601" spans="1:3" ht="14.25" customHeight="1" x14ac:dyDescent="0.3">
      <c r="A601" s="5"/>
      <c r="B601" s="6"/>
      <c r="C601" s="6"/>
    </row>
    <row r="602" spans="1:3" ht="14.25" customHeight="1" x14ac:dyDescent="0.3">
      <c r="A602" s="5"/>
      <c r="B602" s="6"/>
      <c r="C602" s="6"/>
    </row>
    <row r="603" spans="1:3" ht="14.25" customHeight="1" x14ac:dyDescent="0.3">
      <c r="A603" s="5"/>
      <c r="B603" s="6"/>
      <c r="C603" s="6"/>
    </row>
    <row r="604" spans="1:3" ht="14.25" customHeight="1" x14ac:dyDescent="0.3">
      <c r="A604" s="5"/>
      <c r="B604" s="6"/>
      <c r="C604" s="6"/>
    </row>
    <row r="605" spans="1:3" ht="14.25" customHeight="1" x14ac:dyDescent="0.3">
      <c r="A605" s="5"/>
      <c r="B605" s="6"/>
      <c r="C605" s="6"/>
    </row>
    <row r="606" spans="1:3" ht="14.25" customHeight="1" x14ac:dyDescent="0.3">
      <c r="A606" s="5"/>
      <c r="B606" s="6"/>
      <c r="C606" s="6"/>
    </row>
    <row r="607" spans="1:3" ht="14.25" customHeight="1" x14ac:dyDescent="0.3">
      <c r="A607" s="5"/>
      <c r="B607" s="6"/>
      <c r="C607" s="6"/>
    </row>
    <row r="608" spans="1:3" ht="14.25" customHeight="1" x14ac:dyDescent="0.3">
      <c r="A608" s="5"/>
      <c r="B608" s="6"/>
      <c r="C608" s="6"/>
    </row>
    <row r="609" spans="1:3" ht="14.25" customHeight="1" x14ac:dyDescent="0.3">
      <c r="A609" s="5"/>
      <c r="B609" s="6"/>
      <c r="C609" s="6"/>
    </row>
    <row r="610" spans="1:3" ht="14.25" customHeight="1" x14ac:dyDescent="0.3">
      <c r="A610" s="5"/>
      <c r="B610" s="6"/>
      <c r="C610" s="6"/>
    </row>
    <row r="611" spans="1:3" ht="14.25" customHeight="1" x14ac:dyDescent="0.3">
      <c r="A611" s="5"/>
      <c r="B611" s="6"/>
      <c r="C611" s="6"/>
    </row>
    <row r="612" spans="1:3" ht="14.25" customHeight="1" x14ac:dyDescent="0.3">
      <c r="A612" s="5"/>
      <c r="B612" s="6"/>
      <c r="C612" s="6"/>
    </row>
    <row r="613" spans="1:3" ht="14.25" customHeight="1" x14ac:dyDescent="0.3">
      <c r="A613" s="5"/>
      <c r="B613" s="6"/>
      <c r="C613" s="6"/>
    </row>
    <row r="614" spans="1:3" ht="14.25" customHeight="1" x14ac:dyDescent="0.3">
      <c r="A614" s="5"/>
      <c r="B614" s="6"/>
      <c r="C614" s="6"/>
    </row>
    <row r="615" spans="1:3" ht="14.25" customHeight="1" x14ac:dyDescent="0.3">
      <c r="A615" s="5"/>
      <c r="B615" s="6"/>
      <c r="C615" s="6"/>
    </row>
    <row r="616" spans="1:3" ht="14.25" customHeight="1" x14ac:dyDescent="0.3">
      <c r="A616" s="5"/>
      <c r="B616" s="6"/>
      <c r="C616" s="6"/>
    </row>
    <row r="617" spans="1:3" ht="14.25" customHeight="1" x14ac:dyDescent="0.3">
      <c r="A617" s="5"/>
      <c r="B617" s="6"/>
      <c r="C617" s="6"/>
    </row>
    <row r="618" spans="1:3" ht="14.25" customHeight="1" x14ac:dyDescent="0.3">
      <c r="A618" s="5"/>
      <c r="B618" s="6"/>
      <c r="C618" s="6"/>
    </row>
    <row r="619" spans="1:3" ht="14.25" customHeight="1" x14ac:dyDescent="0.3">
      <c r="A619" s="5"/>
      <c r="B619" s="6"/>
      <c r="C619" s="6"/>
    </row>
    <row r="620" spans="1:3" ht="14.25" customHeight="1" x14ac:dyDescent="0.3">
      <c r="A620" s="5"/>
      <c r="B620" s="6"/>
      <c r="C620" s="6"/>
    </row>
    <row r="621" spans="1:3" ht="14.25" customHeight="1" x14ac:dyDescent="0.3">
      <c r="A621" s="5"/>
      <c r="B621" s="6"/>
      <c r="C621" s="6"/>
    </row>
    <row r="622" spans="1:3" ht="14.25" customHeight="1" x14ac:dyDescent="0.3">
      <c r="A622" s="5"/>
      <c r="B622" s="6"/>
      <c r="C622" s="6"/>
    </row>
    <row r="623" spans="1:3" ht="14.25" customHeight="1" x14ac:dyDescent="0.3">
      <c r="A623" s="5"/>
      <c r="B623" s="6"/>
      <c r="C623" s="6"/>
    </row>
    <row r="624" spans="1:3" ht="14.25" customHeight="1" x14ac:dyDescent="0.3">
      <c r="A624" s="5"/>
      <c r="B624" s="6"/>
      <c r="C624" s="6"/>
    </row>
    <row r="625" spans="1:3" ht="14.25" customHeight="1" x14ac:dyDescent="0.3">
      <c r="A625" s="5"/>
      <c r="B625" s="6"/>
      <c r="C625" s="6"/>
    </row>
    <row r="626" spans="1:3" ht="14.25" customHeight="1" x14ac:dyDescent="0.3">
      <c r="A626" s="5"/>
      <c r="B626" s="6"/>
      <c r="C626" s="6"/>
    </row>
    <row r="627" spans="1:3" ht="14.25" customHeight="1" x14ac:dyDescent="0.3">
      <c r="A627" s="5"/>
      <c r="B627" s="6"/>
      <c r="C627" s="6"/>
    </row>
    <row r="628" spans="1:3" ht="14.25" customHeight="1" x14ac:dyDescent="0.3">
      <c r="A628" s="5"/>
      <c r="B628" s="6"/>
      <c r="C628" s="6"/>
    </row>
    <row r="629" spans="1:3" ht="14.25" customHeight="1" x14ac:dyDescent="0.3">
      <c r="A629" s="5"/>
      <c r="B629" s="6"/>
      <c r="C629" s="6"/>
    </row>
    <row r="630" spans="1:3" ht="14.25" customHeight="1" x14ac:dyDescent="0.3">
      <c r="A630" s="5"/>
      <c r="B630" s="6"/>
      <c r="C630" s="6"/>
    </row>
    <row r="631" spans="1:3" ht="14.25" customHeight="1" x14ac:dyDescent="0.3">
      <c r="A631" s="5"/>
      <c r="B631" s="6"/>
      <c r="C631" s="6"/>
    </row>
    <row r="632" spans="1:3" ht="14.25" customHeight="1" x14ac:dyDescent="0.3">
      <c r="A632" s="5"/>
      <c r="B632" s="6"/>
      <c r="C632" s="6"/>
    </row>
    <row r="633" spans="1:3" ht="14.25" customHeight="1" x14ac:dyDescent="0.3">
      <c r="A633" s="5"/>
      <c r="B633" s="6"/>
      <c r="C633" s="6"/>
    </row>
    <row r="634" spans="1:3" ht="14.25" customHeight="1" x14ac:dyDescent="0.3">
      <c r="A634" s="5"/>
      <c r="B634" s="6"/>
      <c r="C634" s="6"/>
    </row>
    <row r="635" spans="1:3" ht="14.25" customHeight="1" x14ac:dyDescent="0.3">
      <c r="A635" s="5"/>
      <c r="B635" s="6"/>
      <c r="C635" s="6"/>
    </row>
    <row r="636" spans="1:3" ht="14.25" customHeight="1" x14ac:dyDescent="0.3">
      <c r="A636" s="5"/>
      <c r="B636" s="6"/>
      <c r="C636" s="6"/>
    </row>
    <row r="637" spans="1:3" ht="14.25" customHeight="1" x14ac:dyDescent="0.3">
      <c r="A637" s="5"/>
      <c r="B637" s="6"/>
      <c r="C637" s="6"/>
    </row>
    <row r="638" spans="1:3" ht="14.25" customHeight="1" x14ac:dyDescent="0.3">
      <c r="A638" s="5"/>
      <c r="B638" s="6"/>
      <c r="C638" s="6"/>
    </row>
    <row r="639" spans="1:3" ht="14.25" customHeight="1" x14ac:dyDescent="0.3">
      <c r="A639" s="5"/>
      <c r="B639" s="6"/>
      <c r="C639" s="6"/>
    </row>
    <row r="640" spans="1:3" ht="14.25" customHeight="1" x14ac:dyDescent="0.3">
      <c r="A640" s="5"/>
      <c r="B640" s="6"/>
      <c r="C640" s="6"/>
    </row>
    <row r="641" spans="1:3" ht="14.25" customHeight="1" x14ac:dyDescent="0.3">
      <c r="A641" s="5"/>
      <c r="B641" s="6"/>
      <c r="C641" s="6"/>
    </row>
    <row r="642" spans="1:3" ht="14.25" customHeight="1" x14ac:dyDescent="0.3">
      <c r="A642" s="5"/>
      <c r="B642" s="6"/>
      <c r="C642" s="6"/>
    </row>
    <row r="643" spans="1:3" ht="14.25" customHeight="1" x14ac:dyDescent="0.3">
      <c r="A643" s="5"/>
      <c r="B643" s="6"/>
      <c r="C643" s="6"/>
    </row>
    <row r="644" spans="1:3" ht="14.25" customHeight="1" x14ac:dyDescent="0.3">
      <c r="A644" s="5"/>
      <c r="B644" s="6"/>
      <c r="C644" s="6"/>
    </row>
    <row r="645" spans="1:3" ht="14.25" customHeight="1" x14ac:dyDescent="0.3">
      <c r="A645" s="5"/>
      <c r="B645" s="6"/>
      <c r="C645" s="6"/>
    </row>
    <row r="646" spans="1:3" ht="14.25" customHeight="1" x14ac:dyDescent="0.3">
      <c r="A646" s="5"/>
      <c r="B646" s="6"/>
      <c r="C646" s="6"/>
    </row>
    <row r="647" spans="1:3" ht="14.25" customHeight="1" x14ac:dyDescent="0.3">
      <c r="A647" s="5"/>
      <c r="B647" s="6"/>
      <c r="C647" s="6"/>
    </row>
    <row r="648" spans="1:3" ht="14.25" customHeight="1" x14ac:dyDescent="0.3">
      <c r="A648" s="5"/>
      <c r="B648" s="6"/>
      <c r="C648" s="6"/>
    </row>
    <row r="649" spans="1:3" ht="14.25" customHeight="1" x14ac:dyDescent="0.3">
      <c r="A649" s="5"/>
      <c r="B649" s="6"/>
      <c r="C649" s="6"/>
    </row>
    <row r="650" spans="1:3" ht="14.25" customHeight="1" x14ac:dyDescent="0.3">
      <c r="A650" s="5"/>
      <c r="B650" s="6"/>
      <c r="C650" s="6"/>
    </row>
    <row r="651" spans="1:3" ht="14.25" customHeight="1" x14ac:dyDescent="0.3">
      <c r="A651" s="5"/>
      <c r="B651" s="6"/>
      <c r="C651" s="6"/>
    </row>
    <row r="652" spans="1:3" ht="14.25" customHeight="1" x14ac:dyDescent="0.3">
      <c r="A652" s="5"/>
      <c r="B652" s="6"/>
      <c r="C652" s="6"/>
    </row>
    <row r="653" spans="1:3" ht="14.25" customHeight="1" x14ac:dyDescent="0.3">
      <c r="A653" s="5"/>
      <c r="B653" s="6"/>
      <c r="C653" s="6"/>
    </row>
    <row r="654" spans="1:3" ht="14.25" customHeight="1" x14ac:dyDescent="0.3">
      <c r="A654" s="5"/>
      <c r="B654" s="6"/>
      <c r="C654" s="6"/>
    </row>
    <row r="655" spans="1:3" ht="14.25" customHeight="1" x14ac:dyDescent="0.3">
      <c r="A655" s="5"/>
      <c r="B655" s="6"/>
      <c r="C655" s="6"/>
    </row>
    <row r="656" spans="1:3" ht="14.25" customHeight="1" x14ac:dyDescent="0.3">
      <c r="A656" s="5"/>
      <c r="B656" s="6"/>
      <c r="C656" s="6"/>
    </row>
    <row r="657" spans="1:3" ht="14.25" customHeight="1" x14ac:dyDescent="0.3">
      <c r="A657" s="5"/>
      <c r="B657" s="6"/>
      <c r="C657" s="6"/>
    </row>
    <row r="658" spans="1:3" ht="14.25" customHeight="1" x14ac:dyDescent="0.3">
      <c r="A658" s="5"/>
      <c r="B658" s="6"/>
      <c r="C658" s="6"/>
    </row>
    <row r="659" spans="1:3" ht="14.25" customHeight="1" x14ac:dyDescent="0.3">
      <c r="A659" s="5"/>
      <c r="B659" s="6"/>
      <c r="C659" s="6"/>
    </row>
    <row r="660" spans="1:3" ht="14.25" customHeight="1" x14ac:dyDescent="0.3">
      <c r="A660" s="5"/>
      <c r="B660" s="6"/>
      <c r="C660" s="6"/>
    </row>
    <row r="661" spans="1:3" ht="14.25" customHeight="1" x14ac:dyDescent="0.3">
      <c r="A661" s="5"/>
      <c r="B661" s="6"/>
      <c r="C661" s="6"/>
    </row>
    <row r="662" spans="1:3" ht="14.25" customHeight="1" x14ac:dyDescent="0.3">
      <c r="A662" s="5"/>
      <c r="B662" s="6"/>
      <c r="C662" s="6"/>
    </row>
    <row r="663" spans="1:3" ht="14.25" customHeight="1" x14ac:dyDescent="0.3">
      <c r="A663" s="5"/>
      <c r="B663" s="6"/>
      <c r="C663" s="6"/>
    </row>
    <row r="664" spans="1:3" ht="14.25" customHeight="1" x14ac:dyDescent="0.3">
      <c r="A664" s="5"/>
      <c r="B664" s="6"/>
      <c r="C664" s="6"/>
    </row>
    <row r="665" spans="1:3" ht="14.25" customHeight="1" x14ac:dyDescent="0.3">
      <c r="A665" s="5"/>
      <c r="B665" s="6"/>
      <c r="C665" s="6"/>
    </row>
    <row r="666" spans="1:3" ht="14.25" customHeight="1" x14ac:dyDescent="0.3">
      <c r="A666" s="5"/>
      <c r="B666" s="6"/>
      <c r="C666" s="6"/>
    </row>
    <row r="667" spans="1:3" ht="14.25" customHeight="1" x14ac:dyDescent="0.3">
      <c r="A667" s="5"/>
      <c r="B667" s="6"/>
      <c r="C667" s="6"/>
    </row>
    <row r="668" spans="1:3" ht="14.25" customHeight="1" x14ac:dyDescent="0.3">
      <c r="A668" s="5"/>
      <c r="B668" s="6"/>
      <c r="C668" s="6"/>
    </row>
    <row r="669" spans="1:3" ht="14.25" customHeight="1" x14ac:dyDescent="0.3">
      <c r="A669" s="5"/>
      <c r="B669" s="6"/>
      <c r="C669" s="6"/>
    </row>
    <row r="670" spans="1:3" ht="14.25" customHeight="1" x14ac:dyDescent="0.3">
      <c r="A670" s="5"/>
      <c r="B670" s="6"/>
      <c r="C670" s="6"/>
    </row>
    <row r="671" spans="1:3" ht="14.25" customHeight="1" x14ac:dyDescent="0.3">
      <c r="A671" s="5"/>
      <c r="B671" s="6"/>
      <c r="C671" s="6"/>
    </row>
    <row r="672" spans="1:3" ht="14.25" customHeight="1" x14ac:dyDescent="0.3">
      <c r="A672" s="5"/>
      <c r="B672" s="6"/>
      <c r="C672" s="6"/>
    </row>
    <row r="673" spans="1:3" ht="14.25" customHeight="1" x14ac:dyDescent="0.3">
      <c r="A673" s="5"/>
      <c r="B673" s="6"/>
      <c r="C673" s="6"/>
    </row>
    <row r="674" spans="1:3" ht="14.25" customHeight="1" x14ac:dyDescent="0.3">
      <c r="A674" s="5"/>
      <c r="B674" s="6"/>
      <c r="C674" s="6"/>
    </row>
    <row r="675" spans="1:3" ht="14.25" customHeight="1" x14ac:dyDescent="0.3">
      <c r="A675" s="5"/>
      <c r="B675" s="6"/>
      <c r="C675" s="6"/>
    </row>
    <row r="676" spans="1:3" ht="14.25" customHeight="1" x14ac:dyDescent="0.3">
      <c r="A676" s="5"/>
      <c r="B676" s="6"/>
      <c r="C676" s="6"/>
    </row>
    <row r="677" spans="1:3" ht="14.25" customHeight="1" x14ac:dyDescent="0.3">
      <c r="A677" s="5"/>
      <c r="B677" s="6"/>
      <c r="C677" s="6"/>
    </row>
    <row r="678" spans="1:3" ht="14.25" customHeight="1" x14ac:dyDescent="0.3">
      <c r="A678" s="5"/>
      <c r="B678" s="6"/>
      <c r="C678" s="6"/>
    </row>
    <row r="679" spans="1:3" ht="14.25" customHeight="1" x14ac:dyDescent="0.3">
      <c r="A679" s="5"/>
      <c r="B679" s="6"/>
      <c r="C679" s="6"/>
    </row>
    <row r="680" spans="1:3" ht="14.25" customHeight="1" x14ac:dyDescent="0.3">
      <c r="A680" s="5"/>
      <c r="B680" s="6"/>
      <c r="C680" s="6"/>
    </row>
    <row r="681" spans="1:3" ht="14.25" customHeight="1" x14ac:dyDescent="0.3">
      <c r="A681" s="5"/>
      <c r="B681" s="6"/>
      <c r="C681" s="6"/>
    </row>
    <row r="682" spans="1:3" ht="14.25" customHeight="1" x14ac:dyDescent="0.3">
      <c r="A682" s="5"/>
      <c r="B682" s="6"/>
      <c r="C682" s="6"/>
    </row>
    <row r="683" spans="1:3" ht="14.25" customHeight="1" x14ac:dyDescent="0.3">
      <c r="A683" s="5"/>
      <c r="B683" s="6"/>
      <c r="C683" s="6"/>
    </row>
    <row r="684" spans="1:3" ht="14.25" customHeight="1" x14ac:dyDescent="0.3">
      <c r="A684" s="5"/>
      <c r="B684" s="6"/>
      <c r="C684" s="6"/>
    </row>
    <row r="685" spans="1:3" ht="14.25" customHeight="1" x14ac:dyDescent="0.3">
      <c r="A685" s="5"/>
      <c r="B685" s="6"/>
      <c r="C685" s="6"/>
    </row>
    <row r="686" spans="1:3" ht="14.25" customHeight="1" x14ac:dyDescent="0.3">
      <c r="A686" s="5"/>
      <c r="B686" s="6"/>
      <c r="C686" s="6"/>
    </row>
    <row r="687" spans="1:3" ht="14.25" customHeight="1" x14ac:dyDescent="0.3">
      <c r="A687" s="5"/>
      <c r="B687" s="6"/>
      <c r="C687" s="6"/>
    </row>
    <row r="688" spans="1:3" ht="14.25" customHeight="1" x14ac:dyDescent="0.3">
      <c r="A688" s="5"/>
      <c r="B688" s="6"/>
      <c r="C688" s="6"/>
    </row>
    <row r="689" spans="1:3" ht="14.25" customHeight="1" x14ac:dyDescent="0.3">
      <c r="A689" s="5"/>
      <c r="B689" s="6"/>
      <c r="C689" s="6"/>
    </row>
    <row r="690" spans="1:3" ht="14.25" customHeight="1" x14ac:dyDescent="0.3">
      <c r="A690" s="5"/>
      <c r="B690" s="6"/>
      <c r="C690" s="6"/>
    </row>
    <row r="691" spans="1:3" ht="14.25" customHeight="1" x14ac:dyDescent="0.3">
      <c r="A691" s="5"/>
      <c r="B691" s="6"/>
      <c r="C691" s="6"/>
    </row>
    <row r="692" spans="1:3" ht="14.25" customHeight="1" x14ac:dyDescent="0.3">
      <c r="A692" s="5"/>
      <c r="B692" s="6"/>
      <c r="C692" s="6"/>
    </row>
    <row r="693" spans="1:3" ht="14.25" customHeight="1" x14ac:dyDescent="0.3">
      <c r="A693" s="5"/>
      <c r="B693" s="6"/>
      <c r="C693" s="6"/>
    </row>
    <row r="694" spans="1:3" ht="14.25" customHeight="1" x14ac:dyDescent="0.3">
      <c r="A694" s="5"/>
      <c r="B694" s="6"/>
      <c r="C694" s="6"/>
    </row>
    <row r="695" spans="1:3" ht="14.25" customHeight="1" x14ac:dyDescent="0.3">
      <c r="A695" s="5"/>
      <c r="B695" s="6"/>
      <c r="C695" s="6"/>
    </row>
    <row r="696" spans="1:3" ht="14.25" customHeight="1" x14ac:dyDescent="0.3">
      <c r="A696" s="5"/>
      <c r="B696" s="6"/>
      <c r="C696" s="6"/>
    </row>
    <row r="697" spans="1:3" ht="14.25" customHeight="1" x14ac:dyDescent="0.3">
      <c r="A697" s="5"/>
      <c r="B697" s="6"/>
      <c r="C697" s="6"/>
    </row>
    <row r="698" spans="1:3" ht="14.25" customHeight="1" x14ac:dyDescent="0.3">
      <c r="A698" s="5"/>
      <c r="B698" s="6"/>
      <c r="C698" s="6"/>
    </row>
    <row r="699" spans="1:3" ht="14.25" customHeight="1" x14ac:dyDescent="0.3">
      <c r="A699" s="5"/>
      <c r="B699" s="6"/>
      <c r="C699" s="6"/>
    </row>
    <row r="700" spans="1:3" ht="14.25" customHeight="1" x14ac:dyDescent="0.3">
      <c r="A700" s="5"/>
      <c r="B700" s="6"/>
      <c r="C700" s="6"/>
    </row>
    <row r="701" spans="1:3" ht="14.25" customHeight="1" x14ac:dyDescent="0.3">
      <c r="A701" s="5"/>
      <c r="B701" s="6"/>
      <c r="C701" s="6"/>
    </row>
    <row r="702" spans="1:3" ht="14.25" customHeight="1" x14ac:dyDescent="0.3">
      <c r="A702" s="5"/>
      <c r="B702" s="6"/>
      <c r="C702" s="6"/>
    </row>
    <row r="703" spans="1:3" ht="14.25" customHeight="1" x14ac:dyDescent="0.3">
      <c r="A703" s="5"/>
      <c r="B703" s="6"/>
      <c r="C703" s="6"/>
    </row>
    <row r="704" spans="1:3" ht="14.25" customHeight="1" x14ac:dyDescent="0.3">
      <c r="A704" s="5"/>
      <c r="B704" s="6"/>
      <c r="C704" s="6"/>
    </row>
    <row r="705" spans="1:3" ht="14.25" customHeight="1" x14ac:dyDescent="0.3">
      <c r="A705" s="5"/>
      <c r="B705" s="6"/>
      <c r="C705" s="6"/>
    </row>
    <row r="706" spans="1:3" ht="14.25" customHeight="1" x14ac:dyDescent="0.3">
      <c r="A706" s="5"/>
      <c r="B706" s="6"/>
      <c r="C706" s="6"/>
    </row>
    <row r="707" spans="1:3" ht="14.25" customHeight="1" x14ac:dyDescent="0.3">
      <c r="A707" s="5"/>
      <c r="B707" s="6"/>
      <c r="C707" s="6"/>
    </row>
    <row r="708" spans="1:3" ht="14.25" customHeight="1" x14ac:dyDescent="0.3">
      <c r="A708" s="5"/>
      <c r="B708" s="6"/>
      <c r="C708" s="6"/>
    </row>
    <row r="709" spans="1:3" ht="14.25" customHeight="1" x14ac:dyDescent="0.3">
      <c r="A709" s="5"/>
      <c r="B709" s="6"/>
      <c r="C709" s="6"/>
    </row>
    <row r="710" spans="1:3" ht="14.25" customHeight="1" x14ac:dyDescent="0.3">
      <c r="A710" s="5"/>
      <c r="B710" s="6"/>
      <c r="C710" s="6"/>
    </row>
    <row r="711" spans="1:3" ht="14.25" customHeight="1" x14ac:dyDescent="0.3">
      <c r="A711" s="5"/>
      <c r="B711" s="6"/>
      <c r="C711" s="6"/>
    </row>
    <row r="712" spans="1:3" ht="14.25" customHeight="1" x14ac:dyDescent="0.3">
      <c r="A712" s="5"/>
      <c r="B712" s="6"/>
      <c r="C712" s="6"/>
    </row>
    <row r="713" spans="1:3" ht="14.25" customHeight="1" x14ac:dyDescent="0.3">
      <c r="A713" s="5"/>
      <c r="B713" s="6"/>
      <c r="C713" s="6"/>
    </row>
    <row r="714" spans="1:3" ht="14.25" customHeight="1" x14ac:dyDescent="0.3">
      <c r="A714" s="5"/>
      <c r="B714" s="6"/>
      <c r="C714" s="6"/>
    </row>
    <row r="715" spans="1:3" ht="14.25" customHeight="1" x14ac:dyDescent="0.3">
      <c r="A715" s="5"/>
      <c r="B715" s="6"/>
      <c r="C715" s="6"/>
    </row>
    <row r="716" spans="1:3" ht="14.25" customHeight="1" x14ac:dyDescent="0.3">
      <c r="A716" s="5"/>
      <c r="B716" s="6"/>
      <c r="C716" s="6"/>
    </row>
    <row r="717" spans="1:3" ht="14.25" customHeight="1" x14ac:dyDescent="0.3">
      <c r="A717" s="5"/>
      <c r="B717" s="6"/>
      <c r="C717" s="6"/>
    </row>
    <row r="718" spans="1:3" ht="14.25" customHeight="1" x14ac:dyDescent="0.3">
      <c r="A718" s="5"/>
      <c r="B718" s="6"/>
      <c r="C718" s="6"/>
    </row>
    <row r="719" spans="1:3" ht="14.25" customHeight="1" x14ac:dyDescent="0.3">
      <c r="A719" s="5"/>
      <c r="B719" s="6"/>
      <c r="C719" s="6"/>
    </row>
    <row r="720" spans="1:3" ht="14.25" customHeight="1" x14ac:dyDescent="0.3">
      <c r="A720" s="5"/>
      <c r="B720" s="6"/>
      <c r="C720" s="6"/>
    </row>
    <row r="721" spans="1:3" ht="14.25" customHeight="1" x14ac:dyDescent="0.3">
      <c r="A721" s="5"/>
      <c r="B721" s="6"/>
      <c r="C721" s="6"/>
    </row>
    <row r="722" spans="1:3" ht="14.25" customHeight="1" x14ac:dyDescent="0.3">
      <c r="A722" s="5"/>
      <c r="B722" s="6"/>
      <c r="C722" s="6"/>
    </row>
    <row r="723" spans="1:3" ht="14.25" customHeight="1" x14ac:dyDescent="0.3">
      <c r="A723" s="5"/>
      <c r="B723" s="6"/>
      <c r="C723" s="6"/>
    </row>
    <row r="724" spans="1:3" ht="14.25" customHeight="1" x14ac:dyDescent="0.3">
      <c r="A724" s="5"/>
      <c r="B724" s="6"/>
      <c r="C724" s="6"/>
    </row>
    <row r="725" spans="1:3" ht="14.25" customHeight="1" x14ac:dyDescent="0.3">
      <c r="A725" s="5"/>
      <c r="B725" s="6"/>
      <c r="C725" s="6"/>
    </row>
    <row r="726" spans="1:3" ht="14.25" customHeight="1" x14ac:dyDescent="0.3">
      <c r="A726" s="5"/>
      <c r="B726" s="6"/>
      <c r="C726" s="6"/>
    </row>
    <row r="727" spans="1:3" ht="14.25" customHeight="1" x14ac:dyDescent="0.3">
      <c r="A727" s="5"/>
      <c r="B727" s="6"/>
      <c r="C727" s="6"/>
    </row>
    <row r="728" spans="1:3" ht="14.25" customHeight="1" x14ac:dyDescent="0.3">
      <c r="A728" s="5"/>
      <c r="B728" s="6"/>
      <c r="C728" s="6"/>
    </row>
    <row r="729" spans="1:3" ht="14.25" customHeight="1" x14ac:dyDescent="0.3">
      <c r="A729" s="5"/>
      <c r="B729" s="6"/>
      <c r="C729" s="6"/>
    </row>
    <row r="730" spans="1:3" ht="14.25" customHeight="1" x14ac:dyDescent="0.3">
      <c r="A730" s="5"/>
      <c r="B730" s="6"/>
      <c r="C730" s="6"/>
    </row>
    <row r="731" spans="1:3" ht="14.25" customHeight="1" x14ac:dyDescent="0.3">
      <c r="A731" s="5"/>
      <c r="B731" s="6"/>
      <c r="C731" s="6"/>
    </row>
    <row r="732" spans="1:3" ht="14.25" customHeight="1" x14ac:dyDescent="0.3">
      <c r="A732" s="5"/>
      <c r="B732" s="6"/>
      <c r="C732" s="6"/>
    </row>
    <row r="733" spans="1:3" ht="14.25" customHeight="1" x14ac:dyDescent="0.3">
      <c r="A733" s="5"/>
      <c r="B733" s="6"/>
      <c r="C733" s="6"/>
    </row>
    <row r="734" spans="1:3" ht="14.25" customHeight="1" x14ac:dyDescent="0.3">
      <c r="A734" s="5"/>
      <c r="B734" s="6"/>
      <c r="C734" s="6"/>
    </row>
    <row r="735" spans="1:3" ht="14.25" customHeight="1" x14ac:dyDescent="0.3">
      <c r="A735" s="5"/>
      <c r="B735" s="6"/>
      <c r="C735" s="6"/>
    </row>
    <row r="736" spans="1:3" ht="14.25" customHeight="1" x14ac:dyDescent="0.3">
      <c r="A736" s="5"/>
      <c r="B736" s="6"/>
      <c r="C736" s="6"/>
    </row>
    <row r="737" spans="1:3" ht="14.25" customHeight="1" x14ac:dyDescent="0.3">
      <c r="A737" s="5"/>
      <c r="B737" s="6"/>
      <c r="C737" s="6"/>
    </row>
    <row r="738" spans="1:3" ht="14.25" customHeight="1" x14ac:dyDescent="0.3">
      <c r="A738" s="5"/>
      <c r="B738" s="6"/>
      <c r="C738" s="6"/>
    </row>
    <row r="739" spans="1:3" ht="14.25" customHeight="1" x14ac:dyDescent="0.3">
      <c r="A739" s="5"/>
      <c r="B739" s="6"/>
      <c r="C739" s="6"/>
    </row>
    <row r="740" spans="1:3" ht="14.25" customHeight="1" x14ac:dyDescent="0.3">
      <c r="A740" s="5"/>
      <c r="B740" s="6"/>
      <c r="C740" s="6"/>
    </row>
    <row r="741" spans="1:3" ht="14.25" customHeight="1" x14ac:dyDescent="0.3">
      <c r="A741" s="5"/>
      <c r="B741" s="6"/>
      <c r="C741" s="6"/>
    </row>
    <row r="742" spans="1:3" ht="14.25" customHeight="1" x14ac:dyDescent="0.3">
      <c r="A742" s="5"/>
      <c r="B742" s="6"/>
      <c r="C742" s="6"/>
    </row>
    <row r="743" spans="1:3" ht="14.25" customHeight="1" x14ac:dyDescent="0.3">
      <c r="A743" s="5"/>
      <c r="B743" s="6"/>
      <c r="C743" s="6"/>
    </row>
    <row r="744" spans="1:3" ht="14.25" customHeight="1" x14ac:dyDescent="0.3">
      <c r="A744" s="5"/>
      <c r="B744" s="6"/>
      <c r="C744" s="6"/>
    </row>
    <row r="745" spans="1:3" ht="14.25" customHeight="1" x14ac:dyDescent="0.3">
      <c r="A745" s="5"/>
      <c r="B745" s="6"/>
      <c r="C745" s="6"/>
    </row>
    <row r="746" spans="1:3" ht="14.25" customHeight="1" x14ac:dyDescent="0.3">
      <c r="A746" s="5"/>
      <c r="B746" s="6"/>
      <c r="C746" s="6"/>
    </row>
    <row r="747" spans="1:3" ht="14.25" customHeight="1" x14ac:dyDescent="0.3">
      <c r="A747" s="5"/>
      <c r="B747" s="6"/>
      <c r="C747" s="6"/>
    </row>
    <row r="748" spans="1:3" ht="14.25" customHeight="1" x14ac:dyDescent="0.3">
      <c r="A748" s="5"/>
      <c r="B748" s="6"/>
      <c r="C748" s="6"/>
    </row>
    <row r="749" spans="1:3" ht="14.25" customHeight="1" x14ac:dyDescent="0.3">
      <c r="A749" s="5"/>
      <c r="B749" s="6"/>
      <c r="C749" s="6"/>
    </row>
    <row r="750" spans="1:3" ht="14.25" customHeight="1" x14ac:dyDescent="0.3">
      <c r="A750" s="5"/>
      <c r="B750" s="6"/>
      <c r="C750" s="6"/>
    </row>
    <row r="751" spans="1:3" ht="14.25" customHeight="1" x14ac:dyDescent="0.3">
      <c r="A751" s="5"/>
      <c r="B751" s="6"/>
      <c r="C751" s="6"/>
    </row>
    <row r="752" spans="1:3" ht="14.25" customHeight="1" x14ac:dyDescent="0.3">
      <c r="A752" s="5"/>
      <c r="B752" s="6"/>
      <c r="C752" s="6"/>
    </row>
    <row r="753" spans="1:3" ht="14.25" customHeight="1" x14ac:dyDescent="0.3">
      <c r="A753" s="5"/>
      <c r="B753" s="6"/>
      <c r="C753" s="6"/>
    </row>
    <row r="754" spans="1:3" ht="14.25" customHeight="1" x14ac:dyDescent="0.3">
      <c r="A754" s="5"/>
      <c r="B754" s="6"/>
      <c r="C754" s="6"/>
    </row>
    <row r="755" spans="1:3" ht="14.25" customHeight="1" x14ac:dyDescent="0.3">
      <c r="A755" s="5"/>
      <c r="B755" s="6"/>
      <c r="C755" s="6"/>
    </row>
    <row r="756" spans="1:3" ht="14.25" customHeight="1" x14ac:dyDescent="0.3">
      <c r="A756" s="5"/>
      <c r="B756" s="6"/>
      <c r="C756" s="6"/>
    </row>
    <row r="757" spans="1:3" ht="14.25" customHeight="1" x14ac:dyDescent="0.3">
      <c r="A757" s="5"/>
      <c r="B757" s="6"/>
      <c r="C757" s="6"/>
    </row>
    <row r="758" spans="1:3" ht="14.25" customHeight="1" x14ac:dyDescent="0.3">
      <c r="A758" s="5"/>
      <c r="B758" s="6"/>
      <c r="C758" s="6"/>
    </row>
    <row r="759" spans="1:3" ht="14.25" customHeight="1" x14ac:dyDescent="0.3">
      <c r="A759" s="5"/>
      <c r="B759" s="6"/>
      <c r="C759" s="6"/>
    </row>
    <row r="760" spans="1:3" ht="14.25" customHeight="1" x14ac:dyDescent="0.3">
      <c r="A760" s="5"/>
      <c r="B760" s="6"/>
      <c r="C760" s="6"/>
    </row>
    <row r="761" spans="1:3" ht="14.25" customHeight="1" x14ac:dyDescent="0.3">
      <c r="A761" s="5"/>
      <c r="B761" s="6"/>
      <c r="C761" s="6"/>
    </row>
    <row r="762" spans="1:3" ht="14.25" customHeight="1" x14ac:dyDescent="0.3">
      <c r="A762" s="5"/>
      <c r="B762" s="6"/>
      <c r="C762" s="6"/>
    </row>
    <row r="763" spans="1:3" ht="14.25" customHeight="1" x14ac:dyDescent="0.3">
      <c r="A763" s="5"/>
      <c r="B763" s="6"/>
      <c r="C763" s="6"/>
    </row>
    <row r="764" spans="1:3" ht="14.25" customHeight="1" x14ac:dyDescent="0.3">
      <c r="A764" s="5"/>
      <c r="B764" s="6"/>
      <c r="C764" s="6"/>
    </row>
    <row r="765" spans="1:3" ht="14.25" customHeight="1" x14ac:dyDescent="0.3">
      <c r="A765" s="5"/>
      <c r="B765" s="6"/>
      <c r="C765" s="6"/>
    </row>
    <row r="766" spans="1:3" ht="14.25" customHeight="1" x14ac:dyDescent="0.3">
      <c r="A766" s="5"/>
      <c r="B766" s="6"/>
      <c r="C766" s="6"/>
    </row>
    <row r="767" spans="1:3" ht="14.25" customHeight="1" x14ac:dyDescent="0.3">
      <c r="A767" s="5"/>
      <c r="B767" s="6"/>
      <c r="C767" s="6"/>
    </row>
    <row r="768" spans="1:3" ht="14.25" customHeight="1" x14ac:dyDescent="0.3">
      <c r="A768" s="5"/>
      <c r="B768" s="6"/>
      <c r="C768" s="6"/>
    </row>
    <row r="769" spans="1:3" ht="14.25" customHeight="1" x14ac:dyDescent="0.3">
      <c r="A769" s="5"/>
      <c r="B769" s="6"/>
      <c r="C769" s="6"/>
    </row>
    <row r="770" spans="1:3" ht="14.25" customHeight="1" x14ac:dyDescent="0.3">
      <c r="A770" s="5"/>
      <c r="B770" s="6"/>
      <c r="C770" s="6"/>
    </row>
    <row r="771" spans="1:3" ht="14.25" customHeight="1" x14ac:dyDescent="0.3">
      <c r="A771" s="5"/>
      <c r="B771" s="6"/>
      <c r="C771" s="6"/>
    </row>
    <row r="772" spans="1:3" ht="14.25" customHeight="1" x14ac:dyDescent="0.3">
      <c r="A772" s="5"/>
      <c r="B772" s="6"/>
      <c r="C772" s="6"/>
    </row>
    <row r="773" spans="1:3" ht="14.25" customHeight="1" x14ac:dyDescent="0.3">
      <c r="A773" s="5"/>
      <c r="B773" s="6"/>
      <c r="C773" s="6"/>
    </row>
    <row r="774" spans="1:3" ht="14.25" customHeight="1" x14ac:dyDescent="0.3">
      <c r="A774" s="5"/>
      <c r="B774" s="6"/>
      <c r="C774" s="6"/>
    </row>
    <row r="775" spans="1:3" ht="14.25" customHeight="1" x14ac:dyDescent="0.3">
      <c r="A775" s="5"/>
      <c r="B775" s="6"/>
      <c r="C775" s="6"/>
    </row>
    <row r="776" spans="1:3" ht="14.25" customHeight="1" x14ac:dyDescent="0.3">
      <c r="A776" s="5"/>
      <c r="B776" s="6"/>
      <c r="C776" s="6"/>
    </row>
    <row r="777" spans="1:3" ht="14.25" customHeight="1" x14ac:dyDescent="0.3">
      <c r="A777" s="5"/>
      <c r="B777" s="6"/>
      <c r="C777" s="6"/>
    </row>
    <row r="778" spans="1:3" ht="14.25" customHeight="1" x14ac:dyDescent="0.3">
      <c r="A778" s="5"/>
      <c r="B778" s="6"/>
      <c r="C778" s="6"/>
    </row>
    <row r="779" spans="1:3" ht="14.25" customHeight="1" x14ac:dyDescent="0.3">
      <c r="A779" s="5"/>
      <c r="B779" s="6"/>
      <c r="C779" s="6"/>
    </row>
    <row r="780" spans="1:3" ht="14.25" customHeight="1" x14ac:dyDescent="0.3">
      <c r="A780" s="5"/>
      <c r="B780" s="6"/>
      <c r="C780" s="6"/>
    </row>
    <row r="781" spans="1:3" ht="14.25" customHeight="1" x14ac:dyDescent="0.3">
      <c r="A781" s="5"/>
      <c r="B781" s="6"/>
      <c r="C781" s="6"/>
    </row>
    <row r="782" spans="1:3" ht="14.25" customHeight="1" x14ac:dyDescent="0.3">
      <c r="A782" s="5"/>
      <c r="B782" s="6"/>
      <c r="C782" s="6"/>
    </row>
    <row r="783" spans="1:3" ht="14.25" customHeight="1" x14ac:dyDescent="0.3">
      <c r="A783" s="5"/>
      <c r="B783" s="6"/>
      <c r="C783" s="6"/>
    </row>
    <row r="784" spans="1:3" ht="14.25" customHeight="1" x14ac:dyDescent="0.3">
      <c r="A784" s="5"/>
      <c r="B784" s="6"/>
      <c r="C784" s="6"/>
    </row>
    <row r="785" spans="1:3" ht="14.25" customHeight="1" x14ac:dyDescent="0.3">
      <c r="A785" s="5"/>
      <c r="B785" s="6"/>
      <c r="C785" s="6"/>
    </row>
    <row r="786" spans="1:3" ht="14.25" customHeight="1" x14ac:dyDescent="0.3">
      <c r="A786" s="5"/>
      <c r="B786" s="6"/>
      <c r="C786" s="6"/>
    </row>
    <row r="787" spans="1:3" ht="14.25" customHeight="1" x14ac:dyDescent="0.3">
      <c r="A787" s="5"/>
      <c r="B787" s="6"/>
      <c r="C787" s="6"/>
    </row>
    <row r="788" spans="1:3" ht="14.25" customHeight="1" x14ac:dyDescent="0.3">
      <c r="A788" s="5"/>
      <c r="B788" s="6"/>
      <c r="C788" s="6"/>
    </row>
    <row r="789" spans="1:3" ht="14.25" customHeight="1" x14ac:dyDescent="0.3">
      <c r="A789" s="5"/>
      <c r="B789" s="6"/>
      <c r="C789" s="6"/>
    </row>
    <row r="790" spans="1:3" ht="14.25" customHeight="1" x14ac:dyDescent="0.3">
      <c r="A790" s="5"/>
      <c r="B790" s="6"/>
      <c r="C790" s="6"/>
    </row>
    <row r="791" spans="1:3" ht="14.25" customHeight="1" x14ac:dyDescent="0.3">
      <c r="A791" s="5"/>
      <c r="B791" s="6"/>
      <c r="C791" s="6"/>
    </row>
    <row r="792" spans="1:3" ht="14.25" customHeight="1" x14ac:dyDescent="0.3">
      <c r="A792" s="5"/>
      <c r="B792" s="6"/>
      <c r="C792" s="6"/>
    </row>
    <row r="793" spans="1:3" ht="14.25" customHeight="1" x14ac:dyDescent="0.3">
      <c r="A793" s="5"/>
      <c r="B793" s="6"/>
      <c r="C793" s="6"/>
    </row>
    <row r="794" spans="1:3" ht="14.25" customHeight="1" x14ac:dyDescent="0.3">
      <c r="A794" s="5"/>
      <c r="B794" s="6"/>
      <c r="C794" s="6"/>
    </row>
    <row r="795" spans="1:3" ht="14.25" customHeight="1" x14ac:dyDescent="0.3">
      <c r="A795" s="5"/>
      <c r="B795" s="6"/>
      <c r="C795" s="6"/>
    </row>
    <row r="796" spans="1:3" ht="14.25" customHeight="1" x14ac:dyDescent="0.3">
      <c r="A796" s="5"/>
      <c r="B796" s="6"/>
      <c r="C796" s="6"/>
    </row>
    <row r="797" spans="1:3" ht="14.25" customHeight="1" x14ac:dyDescent="0.3">
      <c r="A797" s="5"/>
      <c r="B797" s="6"/>
      <c r="C797" s="6"/>
    </row>
    <row r="798" spans="1:3" ht="14.25" customHeight="1" x14ac:dyDescent="0.3">
      <c r="A798" s="5"/>
      <c r="B798" s="6"/>
      <c r="C798" s="6"/>
    </row>
    <row r="799" spans="1:3" ht="14.25" customHeight="1" x14ac:dyDescent="0.3">
      <c r="A799" s="5"/>
      <c r="B799" s="6"/>
      <c r="C799" s="6"/>
    </row>
    <row r="800" spans="1:3" ht="14.25" customHeight="1" x14ac:dyDescent="0.3">
      <c r="A800" s="5"/>
      <c r="B800" s="6"/>
      <c r="C800" s="6"/>
    </row>
    <row r="801" spans="1:3" ht="14.25" customHeight="1" x14ac:dyDescent="0.3">
      <c r="A801" s="5"/>
      <c r="B801" s="6"/>
      <c r="C801" s="6"/>
    </row>
    <row r="802" spans="1:3" ht="14.25" customHeight="1" x14ac:dyDescent="0.3">
      <c r="A802" s="5"/>
      <c r="B802" s="6"/>
      <c r="C802" s="6"/>
    </row>
    <row r="803" spans="1:3" ht="14.25" customHeight="1" x14ac:dyDescent="0.3">
      <c r="A803" s="5"/>
      <c r="B803" s="6"/>
      <c r="C803" s="6"/>
    </row>
    <row r="804" spans="1:3" ht="14.25" customHeight="1" x14ac:dyDescent="0.3">
      <c r="A804" s="5"/>
      <c r="B804" s="6"/>
      <c r="C804" s="6"/>
    </row>
    <row r="805" spans="1:3" ht="14.25" customHeight="1" x14ac:dyDescent="0.3">
      <c r="A805" s="5"/>
      <c r="B805" s="6"/>
      <c r="C805" s="6"/>
    </row>
    <row r="806" spans="1:3" ht="14.25" customHeight="1" x14ac:dyDescent="0.3">
      <c r="A806" s="5"/>
      <c r="B806" s="6"/>
      <c r="C806" s="6"/>
    </row>
    <row r="807" spans="1:3" ht="14.25" customHeight="1" x14ac:dyDescent="0.3">
      <c r="A807" s="5"/>
      <c r="B807" s="6"/>
      <c r="C807" s="6"/>
    </row>
    <row r="808" spans="1:3" ht="14.25" customHeight="1" x14ac:dyDescent="0.3">
      <c r="A808" s="5"/>
      <c r="B808" s="6"/>
      <c r="C808" s="6"/>
    </row>
    <row r="809" spans="1:3" ht="14.25" customHeight="1" x14ac:dyDescent="0.3">
      <c r="A809" s="5"/>
      <c r="B809" s="6"/>
      <c r="C809" s="6"/>
    </row>
    <row r="810" spans="1:3" ht="14.25" customHeight="1" x14ac:dyDescent="0.3">
      <c r="A810" s="5"/>
      <c r="B810" s="6"/>
      <c r="C810" s="6"/>
    </row>
    <row r="811" spans="1:3" ht="14.25" customHeight="1" x14ac:dyDescent="0.3">
      <c r="A811" s="5"/>
      <c r="B811" s="6"/>
      <c r="C811" s="6"/>
    </row>
    <row r="812" spans="1:3" ht="14.25" customHeight="1" x14ac:dyDescent="0.3">
      <c r="A812" s="5"/>
      <c r="B812" s="6"/>
      <c r="C812" s="6"/>
    </row>
    <row r="813" spans="1:3" ht="14.25" customHeight="1" x14ac:dyDescent="0.3">
      <c r="A813" s="5"/>
      <c r="B813" s="6"/>
      <c r="C813" s="6"/>
    </row>
    <row r="814" spans="1:3" ht="14.25" customHeight="1" x14ac:dyDescent="0.3">
      <c r="A814" s="5"/>
      <c r="B814" s="6"/>
      <c r="C814" s="6"/>
    </row>
    <row r="815" spans="1:3" ht="14.25" customHeight="1" x14ac:dyDescent="0.3">
      <c r="A815" s="5"/>
      <c r="B815" s="6"/>
      <c r="C815" s="6"/>
    </row>
    <row r="816" spans="1:3" ht="14.25" customHeight="1" x14ac:dyDescent="0.3">
      <c r="A816" s="5"/>
      <c r="B816" s="6"/>
      <c r="C816" s="6"/>
    </row>
    <row r="817" spans="1:3" ht="14.25" customHeight="1" x14ac:dyDescent="0.3">
      <c r="A817" s="5"/>
      <c r="B817" s="6"/>
      <c r="C817" s="6"/>
    </row>
    <row r="818" spans="1:3" ht="14.25" customHeight="1" x14ac:dyDescent="0.3">
      <c r="A818" s="5"/>
      <c r="B818" s="6"/>
      <c r="C818" s="6"/>
    </row>
    <row r="819" spans="1:3" ht="14.25" customHeight="1" x14ac:dyDescent="0.3">
      <c r="A819" s="5"/>
      <c r="B819" s="6"/>
      <c r="C819" s="6"/>
    </row>
    <row r="820" spans="1:3" ht="14.25" customHeight="1" x14ac:dyDescent="0.3">
      <c r="A820" s="5"/>
      <c r="B820" s="6"/>
      <c r="C820" s="6"/>
    </row>
    <row r="821" spans="1:3" ht="14.25" customHeight="1" x14ac:dyDescent="0.3">
      <c r="A821" s="5"/>
      <c r="B821" s="6"/>
      <c r="C821" s="6"/>
    </row>
    <row r="822" spans="1:3" ht="14.25" customHeight="1" x14ac:dyDescent="0.3">
      <c r="A822" s="5"/>
      <c r="B822" s="6"/>
      <c r="C822" s="6"/>
    </row>
    <row r="823" spans="1:3" ht="14.25" customHeight="1" x14ac:dyDescent="0.3">
      <c r="A823" s="5"/>
      <c r="B823" s="6"/>
      <c r="C823" s="6"/>
    </row>
    <row r="824" spans="1:3" ht="14.25" customHeight="1" x14ac:dyDescent="0.3">
      <c r="A824" s="5"/>
      <c r="B824" s="6"/>
      <c r="C824" s="6"/>
    </row>
    <row r="825" spans="1:3" ht="14.25" customHeight="1" x14ac:dyDescent="0.3">
      <c r="A825" s="5"/>
      <c r="B825" s="6"/>
      <c r="C825" s="6"/>
    </row>
    <row r="826" spans="1:3" ht="14.25" customHeight="1" x14ac:dyDescent="0.3">
      <c r="A826" s="5"/>
      <c r="B826" s="6"/>
      <c r="C826" s="6"/>
    </row>
    <row r="827" spans="1:3" ht="14.25" customHeight="1" x14ac:dyDescent="0.3">
      <c r="A827" s="5"/>
      <c r="B827" s="6"/>
      <c r="C827" s="6"/>
    </row>
    <row r="828" spans="1:3" ht="14.25" customHeight="1" x14ac:dyDescent="0.3">
      <c r="A828" s="5"/>
      <c r="B828" s="6"/>
      <c r="C828" s="6"/>
    </row>
    <row r="829" spans="1:3" ht="14.25" customHeight="1" x14ac:dyDescent="0.3">
      <c r="A829" s="5"/>
      <c r="B829" s="6"/>
      <c r="C829" s="6"/>
    </row>
    <row r="830" spans="1:3" ht="14.25" customHeight="1" x14ac:dyDescent="0.3">
      <c r="A830" s="5"/>
      <c r="B830" s="6"/>
      <c r="C830" s="6"/>
    </row>
    <row r="831" spans="1:3" ht="14.25" customHeight="1" x14ac:dyDescent="0.3">
      <c r="A831" s="5"/>
      <c r="B831" s="6"/>
      <c r="C831" s="6"/>
    </row>
    <row r="832" spans="1:3" ht="14.25" customHeight="1" x14ac:dyDescent="0.3">
      <c r="A832" s="5"/>
      <c r="B832" s="6"/>
      <c r="C832" s="6"/>
    </row>
    <row r="833" spans="1:3" ht="14.25" customHeight="1" x14ac:dyDescent="0.3">
      <c r="A833" s="5"/>
      <c r="B833" s="6"/>
      <c r="C833" s="6"/>
    </row>
    <row r="834" spans="1:3" ht="14.25" customHeight="1" x14ac:dyDescent="0.3">
      <c r="A834" s="5"/>
      <c r="B834" s="6"/>
      <c r="C834" s="6"/>
    </row>
    <row r="835" spans="1:3" ht="14.25" customHeight="1" x14ac:dyDescent="0.3">
      <c r="A835" s="5"/>
      <c r="B835" s="6"/>
      <c r="C835" s="6"/>
    </row>
    <row r="836" spans="1:3" ht="14.25" customHeight="1" x14ac:dyDescent="0.3">
      <c r="A836" s="5"/>
      <c r="B836" s="6"/>
      <c r="C836" s="6"/>
    </row>
    <row r="837" spans="1:3" ht="14.25" customHeight="1" x14ac:dyDescent="0.3">
      <c r="A837" s="5"/>
      <c r="B837" s="6"/>
      <c r="C837" s="6"/>
    </row>
    <row r="838" spans="1:3" ht="14.25" customHeight="1" x14ac:dyDescent="0.3">
      <c r="A838" s="5"/>
      <c r="B838" s="6"/>
      <c r="C838" s="6"/>
    </row>
    <row r="839" spans="1:3" ht="14.25" customHeight="1" x14ac:dyDescent="0.3">
      <c r="A839" s="5"/>
      <c r="B839" s="6"/>
      <c r="C839" s="6"/>
    </row>
    <row r="840" spans="1:3" ht="14.25" customHeight="1" x14ac:dyDescent="0.3">
      <c r="A840" s="5"/>
      <c r="B840" s="6"/>
      <c r="C840" s="6"/>
    </row>
    <row r="841" spans="1:3" ht="14.25" customHeight="1" x14ac:dyDescent="0.3">
      <c r="A841" s="5"/>
      <c r="B841" s="6"/>
      <c r="C841" s="6"/>
    </row>
    <row r="842" spans="1:3" ht="14.25" customHeight="1" x14ac:dyDescent="0.3">
      <c r="A842" s="5"/>
      <c r="B842" s="6"/>
      <c r="C842" s="6"/>
    </row>
    <row r="843" spans="1:3" ht="14.25" customHeight="1" x14ac:dyDescent="0.3">
      <c r="A843" s="5"/>
      <c r="B843" s="6"/>
      <c r="C843" s="6"/>
    </row>
    <row r="844" spans="1:3" ht="14.25" customHeight="1" x14ac:dyDescent="0.3">
      <c r="A844" s="5"/>
      <c r="B844" s="6"/>
      <c r="C844" s="6"/>
    </row>
    <row r="845" spans="1:3" ht="14.25" customHeight="1" x14ac:dyDescent="0.3">
      <c r="A845" s="5"/>
      <c r="B845" s="6"/>
      <c r="C845" s="6"/>
    </row>
    <row r="846" spans="1:3" ht="14.25" customHeight="1" x14ac:dyDescent="0.3">
      <c r="A846" s="5"/>
      <c r="B846" s="6"/>
      <c r="C846" s="6"/>
    </row>
    <row r="847" spans="1:3" ht="14.25" customHeight="1" x14ac:dyDescent="0.3">
      <c r="A847" s="5"/>
      <c r="B847" s="6"/>
      <c r="C847" s="6"/>
    </row>
    <row r="848" spans="1:3" ht="14.25" customHeight="1" x14ac:dyDescent="0.3">
      <c r="A848" s="5"/>
      <c r="B848" s="6"/>
      <c r="C848" s="6"/>
    </row>
    <row r="849" spans="1:3" ht="14.25" customHeight="1" x14ac:dyDescent="0.3">
      <c r="A849" s="5"/>
      <c r="B849" s="6"/>
      <c r="C849" s="6"/>
    </row>
    <row r="850" spans="1:3" ht="14.25" customHeight="1" x14ac:dyDescent="0.3">
      <c r="A850" s="5"/>
      <c r="B850" s="6"/>
      <c r="C850" s="6"/>
    </row>
    <row r="851" spans="1:3" ht="14.25" customHeight="1" x14ac:dyDescent="0.3">
      <c r="A851" s="5"/>
      <c r="B851" s="6"/>
      <c r="C851" s="6"/>
    </row>
    <row r="852" spans="1:3" ht="14.25" customHeight="1" x14ac:dyDescent="0.3">
      <c r="A852" s="5"/>
      <c r="B852" s="6"/>
      <c r="C852" s="6"/>
    </row>
    <row r="853" spans="1:3" ht="14.25" customHeight="1" x14ac:dyDescent="0.3">
      <c r="A853" s="5"/>
      <c r="B853" s="6"/>
      <c r="C853" s="6"/>
    </row>
    <row r="854" spans="1:3" ht="14.25" customHeight="1" x14ac:dyDescent="0.3">
      <c r="A854" s="5"/>
      <c r="B854" s="6"/>
      <c r="C854" s="6"/>
    </row>
    <row r="855" spans="1:3" ht="14.25" customHeight="1" x14ac:dyDescent="0.3">
      <c r="A855" s="5"/>
      <c r="B855" s="6"/>
      <c r="C855" s="6"/>
    </row>
    <row r="856" spans="1:3" ht="14.25" customHeight="1" x14ac:dyDescent="0.3">
      <c r="A856" s="5"/>
      <c r="B856" s="6"/>
      <c r="C856" s="6"/>
    </row>
    <row r="857" spans="1:3" ht="14.25" customHeight="1" x14ac:dyDescent="0.3">
      <c r="A857" s="5"/>
      <c r="B857" s="6"/>
      <c r="C857" s="6"/>
    </row>
    <row r="858" spans="1:3" ht="14.25" customHeight="1" x14ac:dyDescent="0.3">
      <c r="A858" s="5"/>
      <c r="B858" s="6"/>
      <c r="C858" s="6"/>
    </row>
    <row r="859" spans="1:3" ht="14.25" customHeight="1" x14ac:dyDescent="0.3">
      <c r="A859" s="5"/>
      <c r="B859" s="6"/>
      <c r="C859" s="6"/>
    </row>
    <row r="860" spans="1:3" ht="14.25" customHeight="1" x14ac:dyDescent="0.3">
      <c r="A860" s="5"/>
      <c r="B860" s="6"/>
      <c r="C860" s="6"/>
    </row>
    <row r="861" spans="1:3" ht="14.25" customHeight="1" x14ac:dyDescent="0.3">
      <c r="A861" s="5"/>
      <c r="B861" s="6"/>
      <c r="C861" s="6"/>
    </row>
    <row r="862" spans="1:3" ht="14.25" customHeight="1" x14ac:dyDescent="0.3">
      <c r="A862" s="5"/>
      <c r="B862" s="6"/>
      <c r="C862" s="6"/>
    </row>
    <row r="863" spans="1:3" ht="14.25" customHeight="1" x14ac:dyDescent="0.3">
      <c r="A863" s="5"/>
      <c r="B863" s="6"/>
      <c r="C863" s="6"/>
    </row>
    <row r="864" spans="1:3" ht="14.25" customHeight="1" x14ac:dyDescent="0.3">
      <c r="A864" s="5"/>
      <c r="B864" s="6"/>
      <c r="C864" s="6"/>
    </row>
    <row r="865" spans="1:3" ht="14.25" customHeight="1" x14ac:dyDescent="0.3">
      <c r="A865" s="5"/>
      <c r="B865" s="6"/>
      <c r="C865" s="6"/>
    </row>
    <row r="866" spans="1:3" ht="14.25" customHeight="1" x14ac:dyDescent="0.3">
      <c r="A866" s="5"/>
      <c r="B866" s="6"/>
      <c r="C866" s="6"/>
    </row>
    <row r="867" spans="1:3" ht="14.25" customHeight="1" x14ac:dyDescent="0.3">
      <c r="A867" s="5"/>
      <c r="B867" s="6"/>
      <c r="C867" s="6"/>
    </row>
    <row r="868" spans="1:3" ht="14.25" customHeight="1" x14ac:dyDescent="0.3">
      <c r="A868" s="5"/>
      <c r="B868" s="6"/>
      <c r="C868" s="6"/>
    </row>
    <row r="869" spans="1:3" ht="14.25" customHeight="1" x14ac:dyDescent="0.3">
      <c r="A869" s="5"/>
      <c r="B869" s="6"/>
      <c r="C869" s="6"/>
    </row>
    <row r="870" spans="1:3" ht="14.25" customHeight="1" x14ac:dyDescent="0.3">
      <c r="A870" s="5"/>
      <c r="B870" s="6"/>
      <c r="C870" s="6"/>
    </row>
    <row r="871" spans="1:3" ht="14.25" customHeight="1" x14ac:dyDescent="0.3">
      <c r="A871" s="5"/>
      <c r="B871" s="6"/>
      <c r="C871" s="6"/>
    </row>
    <row r="872" spans="1:3" ht="14.25" customHeight="1" x14ac:dyDescent="0.3">
      <c r="A872" s="5"/>
      <c r="B872" s="6"/>
      <c r="C872" s="6"/>
    </row>
    <row r="873" spans="1:3" ht="14.25" customHeight="1" x14ac:dyDescent="0.3">
      <c r="A873" s="5"/>
      <c r="B873" s="6"/>
      <c r="C873" s="6"/>
    </row>
    <row r="874" spans="1:3" ht="14.25" customHeight="1" x14ac:dyDescent="0.3">
      <c r="A874" s="5"/>
      <c r="B874" s="6"/>
      <c r="C874" s="6"/>
    </row>
    <row r="875" spans="1:3" ht="14.25" customHeight="1" x14ac:dyDescent="0.3">
      <c r="A875" s="5"/>
      <c r="B875" s="6"/>
      <c r="C875" s="6"/>
    </row>
    <row r="876" spans="1:3" ht="14.25" customHeight="1" x14ac:dyDescent="0.3">
      <c r="A876" s="5"/>
      <c r="B876" s="6"/>
      <c r="C876" s="6"/>
    </row>
    <row r="877" spans="1:3" ht="14.25" customHeight="1" x14ac:dyDescent="0.3">
      <c r="A877" s="5"/>
      <c r="B877" s="6"/>
      <c r="C877" s="6"/>
    </row>
    <row r="878" spans="1:3" ht="14.25" customHeight="1" x14ac:dyDescent="0.3">
      <c r="A878" s="5"/>
      <c r="B878" s="6"/>
      <c r="C878" s="6"/>
    </row>
    <row r="879" spans="1:3" ht="14.25" customHeight="1" x14ac:dyDescent="0.3">
      <c r="A879" s="5"/>
      <c r="B879" s="6"/>
      <c r="C879" s="6"/>
    </row>
    <row r="880" spans="1:3" ht="14.25" customHeight="1" x14ac:dyDescent="0.3">
      <c r="A880" s="5"/>
      <c r="B880" s="6"/>
      <c r="C880" s="6"/>
    </row>
    <row r="881" spans="1:3" ht="14.25" customHeight="1" x14ac:dyDescent="0.3">
      <c r="A881" s="5"/>
      <c r="B881" s="6"/>
      <c r="C881" s="6"/>
    </row>
    <row r="882" spans="1:3" ht="14.25" customHeight="1" x14ac:dyDescent="0.3">
      <c r="A882" s="5"/>
      <c r="B882" s="6"/>
      <c r="C882" s="6"/>
    </row>
    <row r="883" spans="1:3" ht="14.25" customHeight="1" x14ac:dyDescent="0.3">
      <c r="A883" s="5"/>
      <c r="B883" s="6"/>
      <c r="C883" s="6"/>
    </row>
    <row r="884" spans="1:3" ht="14.25" customHeight="1" x14ac:dyDescent="0.3">
      <c r="A884" s="5"/>
      <c r="B884" s="6"/>
      <c r="C884" s="6"/>
    </row>
    <row r="885" spans="1:3" ht="14.25" customHeight="1" x14ac:dyDescent="0.3">
      <c r="A885" s="5"/>
      <c r="B885" s="6"/>
      <c r="C885" s="6"/>
    </row>
    <row r="886" spans="1:3" ht="14.25" customHeight="1" x14ac:dyDescent="0.3">
      <c r="A886" s="5"/>
      <c r="B886" s="6"/>
      <c r="C886" s="6"/>
    </row>
    <row r="887" spans="1:3" ht="14.25" customHeight="1" x14ac:dyDescent="0.3">
      <c r="A887" s="5"/>
      <c r="B887" s="6"/>
      <c r="C887" s="6"/>
    </row>
    <row r="888" spans="1:3" ht="14.25" customHeight="1" x14ac:dyDescent="0.3">
      <c r="A888" s="5"/>
      <c r="B888" s="6"/>
      <c r="C888" s="6"/>
    </row>
    <row r="889" spans="1:3" ht="14.25" customHeight="1" x14ac:dyDescent="0.3">
      <c r="A889" s="5"/>
      <c r="B889" s="6"/>
      <c r="C889" s="6"/>
    </row>
    <row r="890" spans="1:3" ht="14.25" customHeight="1" x14ac:dyDescent="0.3">
      <c r="A890" s="5"/>
      <c r="B890" s="6"/>
      <c r="C890" s="6"/>
    </row>
    <row r="891" spans="1:3" ht="14.25" customHeight="1" x14ac:dyDescent="0.3">
      <c r="A891" s="5"/>
      <c r="B891" s="6"/>
      <c r="C891" s="6"/>
    </row>
    <row r="892" spans="1:3" ht="14.25" customHeight="1" x14ac:dyDescent="0.3">
      <c r="A892" s="5"/>
      <c r="B892" s="6"/>
      <c r="C892" s="6"/>
    </row>
    <row r="893" spans="1:3" ht="14.25" customHeight="1" x14ac:dyDescent="0.3">
      <c r="A893" s="5"/>
      <c r="B893" s="6"/>
      <c r="C893" s="6"/>
    </row>
    <row r="894" spans="1:3" ht="14.25" customHeight="1" x14ac:dyDescent="0.3">
      <c r="A894" s="5"/>
      <c r="B894" s="6"/>
      <c r="C894" s="6"/>
    </row>
    <row r="895" spans="1:3" ht="14.25" customHeight="1" x14ac:dyDescent="0.3">
      <c r="A895" s="5"/>
      <c r="B895" s="6"/>
      <c r="C895" s="6"/>
    </row>
    <row r="896" spans="1:3" ht="14.25" customHeight="1" x14ac:dyDescent="0.3">
      <c r="A896" s="5"/>
      <c r="B896" s="6"/>
      <c r="C896" s="6"/>
    </row>
    <row r="897" spans="1:3" ht="14.25" customHeight="1" x14ac:dyDescent="0.3">
      <c r="A897" s="5"/>
      <c r="B897" s="6"/>
      <c r="C897" s="6"/>
    </row>
    <row r="898" spans="1:3" ht="14.25" customHeight="1" x14ac:dyDescent="0.3">
      <c r="A898" s="5"/>
      <c r="B898" s="6"/>
      <c r="C898" s="6"/>
    </row>
    <row r="899" spans="1:3" ht="14.25" customHeight="1" x14ac:dyDescent="0.3">
      <c r="A899" s="5"/>
      <c r="B899" s="6"/>
      <c r="C899" s="6"/>
    </row>
    <row r="900" spans="1:3" ht="14.25" customHeight="1" x14ac:dyDescent="0.3">
      <c r="A900" s="5"/>
      <c r="B900" s="6"/>
      <c r="C900" s="6"/>
    </row>
    <row r="901" spans="1:3" ht="14.25" customHeight="1" x14ac:dyDescent="0.3">
      <c r="A901" s="5"/>
      <c r="B901" s="6"/>
      <c r="C901" s="6"/>
    </row>
    <row r="902" spans="1:3" ht="14.25" customHeight="1" x14ac:dyDescent="0.3">
      <c r="A902" s="5"/>
      <c r="B902" s="6"/>
      <c r="C902" s="6"/>
    </row>
    <row r="903" spans="1:3" ht="14.25" customHeight="1" x14ac:dyDescent="0.3">
      <c r="A903" s="5"/>
      <c r="B903" s="6"/>
      <c r="C903" s="6"/>
    </row>
    <row r="904" spans="1:3" ht="14.25" customHeight="1" x14ac:dyDescent="0.3">
      <c r="A904" s="5"/>
      <c r="B904" s="6"/>
      <c r="C904" s="6"/>
    </row>
    <row r="905" spans="1:3" ht="14.25" customHeight="1" x14ac:dyDescent="0.3">
      <c r="A905" s="5"/>
      <c r="B905" s="6"/>
      <c r="C905" s="6"/>
    </row>
    <row r="906" spans="1:3" ht="14.25" customHeight="1" x14ac:dyDescent="0.3">
      <c r="A906" s="5"/>
      <c r="B906" s="6"/>
      <c r="C906" s="6"/>
    </row>
    <row r="907" spans="1:3" ht="14.25" customHeight="1" x14ac:dyDescent="0.3">
      <c r="A907" s="5"/>
      <c r="B907" s="6"/>
      <c r="C907" s="6"/>
    </row>
    <row r="908" spans="1:3" ht="14.25" customHeight="1" x14ac:dyDescent="0.3">
      <c r="A908" s="5"/>
      <c r="B908" s="6"/>
      <c r="C908" s="6"/>
    </row>
    <row r="909" spans="1:3" ht="14.25" customHeight="1" x14ac:dyDescent="0.3">
      <c r="A909" s="5"/>
      <c r="B909" s="6"/>
      <c r="C909" s="6"/>
    </row>
    <row r="910" spans="1:3" ht="14.25" customHeight="1" x14ac:dyDescent="0.3">
      <c r="A910" s="5"/>
      <c r="B910" s="6"/>
      <c r="C910" s="6"/>
    </row>
    <row r="911" spans="1:3" ht="14.25" customHeight="1" x14ac:dyDescent="0.3">
      <c r="A911" s="5"/>
      <c r="B911" s="6"/>
      <c r="C911" s="6"/>
    </row>
    <row r="912" spans="1:3" ht="14.25" customHeight="1" x14ac:dyDescent="0.3">
      <c r="A912" s="5"/>
      <c r="B912" s="6"/>
      <c r="C912" s="6"/>
    </row>
    <row r="913" spans="1:3" ht="14.25" customHeight="1" x14ac:dyDescent="0.3">
      <c r="A913" s="5"/>
      <c r="B913" s="6"/>
      <c r="C913" s="6"/>
    </row>
    <row r="914" spans="1:3" ht="14.25" customHeight="1" x14ac:dyDescent="0.3">
      <c r="A914" s="5"/>
      <c r="B914" s="6"/>
      <c r="C914" s="6"/>
    </row>
    <row r="915" spans="1:3" ht="14.25" customHeight="1" x14ac:dyDescent="0.3">
      <c r="A915" s="5"/>
      <c r="B915" s="6"/>
      <c r="C915" s="6"/>
    </row>
    <row r="916" spans="1:3" ht="14.25" customHeight="1" x14ac:dyDescent="0.3">
      <c r="A916" s="5"/>
      <c r="B916" s="6"/>
      <c r="C916" s="6"/>
    </row>
    <row r="917" spans="1:3" ht="14.25" customHeight="1" x14ac:dyDescent="0.3">
      <c r="A917" s="5"/>
      <c r="B917" s="6"/>
      <c r="C917" s="6"/>
    </row>
    <row r="918" spans="1:3" ht="14.25" customHeight="1" x14ac:dyDescent="0.3">
      <c r="A918" s="5"/>
      <c r="B918" s="6"/>
      <c r="C918" s="6"/>
    </row>
    <row r="919" spans="1:3" ht="14.25" customHeight="1" x14ac:dyDescent="0.3">
      <c r="A919" s="5"/>
      <c r="B919" s="6"/>
      <c r="C919" s="6"/>
    </row>
    <row r="920" spans="1:3" ht="14.25" customHeight="1" x14ac:dyDescent="0.3">
      <c r="A920" s="5"/>
      <c r="B920" s="6"/>
      <c r="C920" s="6"/>
    </row>
    <row r="921" spans="1:3" ht="14.25" customHeight="1" x14ac:dyDescent="0.3">
      <c r="A921" s="5"/>
      <c r="B921" s="6"/>
      <c r="C921" s="6"/>
    </row>
    <row r="922" spans="1:3" ht="14.25" customHeight="1" x14ac:dyDescent="0.3">
      <c r="A922" s="5"/>
      <c r="B922" s="6"/>
      <c r="C922" s="6"/>
    </row>
    <row r="923" spans="1:3" ht="14.25" customHeight="1" x14ac:dyDescent="0.3">
      <c r="A923" s="5"/>
      <c r="B923" s="6"/>
      <c r="C923" s="6"/>
    </row>
    <row r="924" spans="1:3" ht="14.25" customHeight="1" x14ac:dyDescent="0.3">
      <c r="A924" s="5"/>
      <c r="B924" s="6"/>
      <c r="C924" s="6"/>
    </row>
    <row r="925" spans="1:3" ht="14.25" customHeight="1" x14ac:dyDescent="0.3">
      <c r="A925" s="5"/>
      <c r="B925" s="6"/>
      <c r="C925" s="6"/>
    </row>
    <row r="926" spans="1:3" ht="14.25" customHeight="1" x14ac:dyDescent="0.3">
      <c r="A926" s="5"/>
      <c r="B926" s="6"/>
      <c r="C926" s="6"/>
    </row>
    <row r="927" spans="1:3" ht="14.25" customHeight="1" x14ac:dyDescent="0.3">
      <c r="A927" s="5"/>
      <c r="B927" s="6"/>
      <c r="C927" s="6"/>
    </row>
    <row r="928" spans="1:3" ht="14.25" customHeight="1" x14ac:dyDescent="0.3">
      <c r="A928" s="5"/>
      <c r="B928" s="6"/>
      <c r="C928" s="6"/>
    </row>
    <row r="929" spans="1:3" ht="14.25" customHeight="1" x14ac:dyDescent="0.3">
      <c r="A929" s="5"/>
      <c r="B929" s="6"/>
      <c r="C929" s="6"/>
    </row>
    <row r="930" spans="1:3" ht="14.25" customHeight="1" x14ac:dyDescent="0.3">
      <c r="A930" s="5"/>
      <c r="B930" s="6"/>
      <c r="C930" s="6"/>
    </row>
    <row r="931" spans="1:3" ht="14.25" customHeight="1" x14ac:dyDescent="0.3">
      <c r="A931" s="5"/>
      <c r="B931" s="6"/>
      <c r="C931" s="6"/>
    </row>
    <row r="932" spans="1:3" ht="14.25" customHeight="1" x14ac:dyDescent="0.3">
      <c r="A932" s="5"/>
      <c r="B932" s="6"/>
      <c r="C932" s="6"/>
    </row>
    <row r="933" spans="1:3" ht="14.25" customHeight="1" x14ac:dyDescent="0.3">
      <c r="A933" s="5"/>
      <c r="B933" s="6"/>
      <c r="C933" s="6"/>
    </row>
    <row r="934" spans="1:3" ht="14.25" customHeight="1" x14ac:dyDescent="0.3">
      <c r="A934" s="5"/>
      <c r="B934" s="6"/>
      <c r="C934" s="6"/>
    </row>
    <row r="935" spans="1:3" ht="14.25" customHeight="1" x14ac:dyDescent="0.3">
      <c r="A935" s="5"/>
      <c r="B935" s="6"/>
      <c r="C935" s="6"/>
    </row>
    <row r="936" spans="1:3" ht="14.25" customHeight="1" x14ac:dyDescent="0.3">
      <c r="A936" s="5"/>
      <c r="B936" s="6"/>
      <c r="C936" s="6"/>
    </row>
    <row r="937" spans="1:3" ht="14.25" customHeight="1" x14ac:dyDescent="0.3">
      <c r="A937" s="5"/>
      <c r="B937" s="6"/>
      <c r="C937" s="6"/>
    </row>
    <row r="938" spans="1:3" ht="14.25" customHeight="1" x14ac:dyDescent="0.3">
      <c r="A938" s="5"/>
      <c r="B938" s="6"/>
      <c r="C938" s="6"/>
    </row>
    <row r="939" spans="1:3" ht="14.25" customHeight="1" x14ac:dyDescent="0.3">
      <c r="A939" s="5"/>
      <c r="B939" s="6"/>
      <c r="C939" s="6"/>
    </row>
    <row r="940" spans="1:3" ht="14.25" customHeight="1" x14ac:dyDescent="0.3">
      <c r="A940" s="5"/>
      <c r="B940" s="6"/>
      <c r="C940" s="6"/>
    </row>
    <row r="941" spans="1:3" ht="14.25" customHeight="1" x14ac:dyDescent="0.3">
      <c r="A941" s="5"/>
      <c r="B941" s="6"/>
      <c r="C941" s="6"/>
    </row>
    <row r="942" spans="1:3" ht="14.25" customHeight="1" x14ac:dyDescent="0.3">
      <c r="A942" s="5"/>
      <c r="B942" s="6"/>
      <c r="C942" s="6"/>
    </row>
    <row r="943" spans="1:3" ht="14.25" customHeight="1" x14ac:dyDescent="0.3">
      <c r="A943" s="5"/>
      <c r="B943" s="6"/>
      <c r="C943" s="6"/>
    </row>
    <row r="944" spans="1:3" ht="14.25" customHeight="1" x14ac:dyDescent="0.3">
      <c r="A944" s="5"/>
      <c r="B944" s="6"/>
      <c r="C944" s="6"/>
    </row>
    <row r="945" spans="1:3" ht="14.25" customHeight="1" x14ac:dyDescent="0.3">
      <c r="A945" s="5"/>
      <c r="B945" s="6"/>
      <c r="C945" s="6"/>
    </row>
    <row r="946" spans="1:3" ht="14.25" customHeight="1" x14ac:dyDescent="0.3">
      <c r="A946" s="5"/>
      <c r="B946" s="6"/>
      <c r="C946" s="6"/>
    </row>
    <row r="947" spans="1:3" ht="14.25" customHeight="1" x14ac:dyDescent="0.3">
      <c r="A947" s="5"/>
      <c r="B947" s="6"/>
      <c r="C947" s="6"/>
    </row>
    <row r="948" spans="1:3" ht="14.25" customHeight="1" x14ac:dyDescent="0.3">
      <c r="A948" s="5"/>
      <c r="B948" s="6"/>
      <c r="C948" s="6"/>
    </row>
    <row r="949" spans="1:3" ht="14.25" customHeight="1" x14ac:dyDescent="0.3">
      <c r="A949" s="5"/>
      <c r="B949" s="6"/>
      <c r="C949" s="6"/>
    </row>
    <row r="950" spans="1:3" ht="14.25" customHeight="1" x14ac:dyDescent="0.3">
      <c r="A950" s="5"/>
      <c r="B950" s="6"/>
      <c r="C950" s="6"/>
    </row>
    <row r="951" spans="1:3" ht="14.25" customHeight="1" x14ac:dyDescent="0.3">
      <c r="A951" s="5"/>
      <c r="B951" s="6"/>
      <c r="C951" s="6"/>
    </row>
    <row r="952" spans="1:3" ht="14.25" customHeight="1" x14ac:dyDescent="0.3">
      <c r="A952" s="5"/>
      <c r="B952" s="6"/>
      <c r="C952" s="6"/>
    </row>
    <row r="953" spans="1:3" ht="14.25" customHeight="1" x14ac:dyDescent="0.3">
      <c r="A953" s="5"/>
      <c r="B953" s="6"/>
      <c r="C953" s="6"/>
    </row>
    <row r="954" spans="1:3" ht="14.25" customHeight="1" x14ac:dyDescent="0.3">
      <c r="A954" s="5"/>
      <c r="B954" s="6"/>
      <c r="C954" s="6"/>
    </row>
    <row r="955" spans="1:3" ht="14.25" customHeight="1" x14ac:dyDescent="0.3">
      <c r="A955" s="5"/>
      <c r="B955" s="6"/>
      <c r="C955" s="6"/>
    </row>
    <row r="956" spans="1:3" ht="14.25" customHeight="1" x14ac:dyDescent="0.3">
      <c r="A956" s="5"/>
      <c r="B956" s="6"/>
      <c r="C956" s="6"/>
    </row>
    <row r="957" spans="1:3" ht="14.25" customHeight="1" x14ac:dyDescent="0.3">
      <c r="A957" s="5"/>
      <c r="B957" s="6"/>
      <c r="C957" s="6"/>
    </row>
    <row r="958" spans="1:3" ht="14.25" customHeight="1" x14ac:dyDescent="0.3">
      <c r="A958" s="5"/>
      <c r="B958" s="6"/>
      <c r="C958" s="6"/>
    </row>
    <row r="959" spans="1:3" ht="14.25" customHeight="1" x14ac:dyDescent="0.3">
      <c r="A959" s="5"/>
      <c r="B959" s="6"/>
      <c r="C959" s="6"/>
    </row>
    <row r="960" spans="1:3" ht="14.25" customHeight="1" x14ac:dyDescent="0.3">
      <c r="A960" s="5"/>
      <c r="B960" s="6"/>
      <c r="C960" s="6"/>
    </row>
    <row r="961" spans="1:3" ht="14.25" customHeight="1" x14ac:dyDescent="0.3">
      <c r="A961" s="5"/>
      <c r="B961" s="6"/>
      <c r="C961" s="6"/>
    </row>
    <row r="962" spans="1:3" ht="14.25" customHeight="1" x14ac:dyDescent="0.3">
      <c r="A962" s="5"/>
      <c r="B962" s="6"/>
      <c r="C962" s="6"/>
    </row>
    <row r="963" spans="1:3" ht="14.25" customHeight="1" x14ac:dyDescent="0.3">
      <c r="A963" s="5"/>
      <c r="B963" s="6"/>
      <c r="C963" s="6"/>
    </row>
    <row r="964" spans="1:3" ht="14.25" customHeight="1" x14ac:dyDescent="0.3">
      <c r="A964" s="5"/>
      <c r="B964" s="6"/>
      <c r="C964" s="6"/>
    </row>
    <row r="965" spans="1:3" ht="14.25" customHeight="1" x14ac:dyDescent="0.3">
      <c r="A965" s="5"/>
      <c r="B965" s="6"/>
      <c r="C965" s="6"/>
    </row>
    <row r="966" spans="1:3" ht="14.25" customHeight="1" x14ac:dyDescent="0.3">
      <c r="A966" s="5"/>
      <c r="B966" s="6"/>
      <c r="C966" s="6"/>
    </row>
    <row r="967" spans="1:3" ht="14.25" customHeight="1" x14ac:dyDescent="0.3">
      <c r="A967" s="5"/>
      <c r="B967" s="6"/>
      <c r="C967" s="6"/>
    </row>
    <row r="968" spans="1:3" ht="14.25" customHeight="1" x14ac:dyDescent="0.3">
      <c r="A968" s="5"/>
      <c r="B968" s="6"/>
      <c r="C968" s="6"/>
    </row>
    <row r="969" spans="1:3" ht="14.25" customHeight="1" x14ac:dyDescent="0.3">
      <c r="A969" s="5"/>
      <c r="B969" s="6"/>
      <c r="C969" s="6"/>
    </row>
    <row r="970" spans="1:3" ht="14.25" customHeight="1" x14ac:dyDescent="0.3">
      <c r="A970" s="5"/>
      <c r="B970" s="6"/>
      <c r="C970" s="6"/>
    </row>
    <row r="971" spans="1:3" ht="14.25" customHeight="1" x14ac:dyDescent="0.3">
      <c r="A971" s="5"/>
      <c r="B971" s="6"/>
      <c r="C971" s="6"/>
    </row>
    <row r="972" spans="1:3" ht="14.25" customHeight="1" x14ac:dyDescent="0.3">
      <c r="A972" s="5"/>
      <c r="B972" s="6"/>
      <c r="C972" s="6"/>
    </row>
    <row r="973" spans="1:3" ht="14.25" customHeight="1" x14ac:dyDescent="0.3">
      <c r="A973" s="5"/>
      <c r="B973" s="6"/>
      <c r="C973" s="6"/>
    </row>
    <row r="974" spans="1:3" ht="14.25" customHeight="1" x14ac:dyDescent="0.3">
      <c r="A974" s="5"/>
      <c r="B974" s="6"/>
      <c r="C974" s="6"/>
    </row>
    <row r="975" spans="1:3" ht="14.25" customHeight="1" x14ac:dyDescent="0.3">
      <c r="A975" s="5"/>
      <c r="B975" s="6"/>
      <c r="C975" s="6"/>
    </row>
    <row r="976" spans="1:3" ht="14.25" customHeight="1" x14ac:dyDescent="0.3">
      <c r="A976" s="5"/>
      <c r="B976" s="6"/>
      <c r="C976" s="6"/>
    </row>
    <row r="977" spans="1:3" ht="14.25" customHeight="1" x14ac:dyDescent="0.3">
      <c r="A977" s="5"/>
      <c r="B977" s="6"/>
      <c r="C977" s="6"/>
    </row>
    <row r="978" spans="1:3" ht="14.25" customHeight="1" x14ac:dyDescent="0.3">
      <c r="A978" s="5"/>
      <c r="B978" s="6"/>
      <c r="C978" s="6"/>
    </row>
    <row r="979" spans="1:3" ht="14.25" customHeight="1" x14ac:dyDescent="0.3">
      <c r="A979" s="5"/>
      <c r="B979" s="6"/>
      <c r="C979" s="6"/>
    </row>
    <row r="980" spans="1:3" ht="14.25" customHeight="1" x14ac:dyDescent="0.3">
      <c r="A980" s="5"/>
      <c r="B980" s="6"/>
      <c r="C980" s="6"/>
    </row>
    <row r="981" spans="1:3" ht="14.25" customHeight="1" x14ac:dyDescent="0.3">
      <c r="A981" s="5"/>
      <c r="B981" s="6"/>
      <c r="C981" s="6"/>
    </row>
    <row r="982" spans="1:3" ht="14.25" customHeight="1" x14ac:dyDescent="0.3">
      <c r="A982" s="5"/>
      <c r="B982" s="6"/>
      <c r="C982" s="6"/>
    </row>
    <row r="983" spans="1:3" ht="14.25" customHeight="1" x14ac:dyDescent="0.3">
      <c r="A983" s="5"/>
      <c r="B983" s="6"/>
      <c r="C983" s="6"/>
    </row>
    <row r="984" spans="1:3" ht="14.25" customHeight="1" x14ac:dyDescent="0.3">
      <c r="A984" s="5"/>
      <c r="B984" s="6"/>
      <c r="C984" s="6"/>
    </row>
    <row r="985" spans="1:3" ht="14.25" customHeight="1" x14ac:dyDescent="0.3">
      <c r="A985" s="5"/>
      <c r="B985" s="6"/>
      <c r="C985" s="6"/>
    </row>
    <row r="986" spans="1:3" ht="14.25" customHeight="1" x14ac:dyDescent="0.3">
      <c r="A986" s="5"/>
      <c r="B986" s="6"/>
      <c r="C986" s="6"/>
    </row>
    <row r="987" spans="1:3" ht="14.25" customHeight="1" x14ac:dyDescent="0.3">
      <c r="A987" s="5"/>
      <c r="B987" s="6"/>
      <c r="C987" s="6"/>
    </row>
    <row r="988" spans="1:3" ht="14.25" customHeight="1" x14ac:dyDescent="0.3">
      <c r="A988" s="5"/>
      <c r="B988" s="6"/>
      <c r="C988" s="6"/>
    </row>
    <row r="989" spans="1:3" ht="14.25" customHeight="1" x14ac:dyDescent="0.3">
      <c r="A989" s="5"/>
      <c r="B989" s="6"/>
      <c r="C989" s="6"/>
    </row>
    <row r="990" spans="1:3" ht="14.25" customHeight="1" x14ac:dyDescent="0.3">
      <c r="A990" s="5"/>
      <c r="B990" s="6"/>
      <c r="C990" s="6"/>
    </row>
    <row r="991" spans="1:3" ht="14.25" customHeight="1" x14ac:dyDescent="0.3">
      <c r="A991" s="5"/>
      <c r="B991" s="6"/>
      <c r="C991" s="6"/>
    </row>
    <row r="992" spans="1:3" ht="14.25" customHeight="1" x14ac:dyDescent="0.3">
      <c r="A992" s="5"/>
      <c r="B992" s="6"/>
      <c r="C992" s="6"/>
    </row>
    <row r="993" spans="1:3" ht="14.25" customHeight="1" x14ac:dyDescent="0.3">
      <c r="A993" s="5"/>
      <c r="B993" s="6"/>
      <c r="C993" s="6"/>
    </row>
    <row r="994" spans="1:3" ht="14.25" customHeight="1" x14ac:dyDescent="0.3">
      <c r="A994" s="5"/>
      <c r="B994" s="6"/>
      <c r="C994" s="6"/>
    </row>
    <row r="995" spans="1:3" ht="14.25" customHeight="1" x14ac:dyDescent="0.3">
      <c r="A995" s="5"/>
      <c r="B995" s="6"/>
      <c r="C995" s="6"/>
    </row>
    <row r="996" spans="1:3" ht="14.25" customHeight="1" x14ac:dyDescent="0.3">
      <c r="A996" s="5"/>
      <c r="B996" s="6"/>
      <c r="C996" s="6"/>
    </row>
    <row r="997" spans="1:3" ht="14.25" customHeight="1" x14ac:dyDescent="0.3">
      <c r="A997" s="5"/>
      <c r="B997" s="6"/>
      <c r="C997" s="6"/>
    </row>
    <row r="998" spans="1:3" ht="14.25" customHeight="1" x14ac:dyDescent="0.3">
      <c r="A998" s="5"/>
      <c r="B998" s="6"/>
      <c r="C998" s="6"/>
    </row>
    <row r="999" spans="1:3" ht="14.25" customHeight="1" x14ac:dyDescent="0.3">
      <c r="A999" s="5"/>
      <c r="B999" s="6"/>
      <c r="C999" s="6"/>
    </row>
    <row r="1000" spans="1:3" ht="14.25" customHeight="1" x14ac:dyDescent="0.3">
      <c r="A1000" s="5"/>
      <c r="B1000" s="6"/>
      <c r="C1000" s="6"/>
    </row>
    <row r="1001" spans="1:3" ht="14.25" customHeight="1" x14ac:dyDescent="0.3">
      <c r="A1001" s="5"/>
      <c r="B1001" s="6"/>
      <c r="C1001" s="6"/>
    </row>
  </sheetData>
  <pageMargins left="0.7" right="0.7" top="0.75" bottom="0.75" header="0" footer="0"/>
  <pageSetup orientation="landscape" r:id="rId1"/>
  <headerFooter>
    <oddHeader>&amp;C&amp;"-,Bold"
DUTCHESS BOCES COOPERATIVE FOOD &amp; GROCERY BID #2324-02 (FOOD ITEMS)
BID CATEGORIES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691"/>
  <sheetViews>
    <sheetView showGridLines="0" tabSelected="1" view="pageLayout" topLeftCell="B1" zoomScale="85" zoomScaleNormal="70" zoomScalePageLayoutView="85" workbookViewId="0">
      <selection activeCell="J3" sqref="J3"/>
    </sheetView>
  </sheetViews>
  <sheetFormatPr defaultColWidth="14.44140625" defaultRowHeight="15" customHeight="1" x14ac:dyDescent="0.3"/>
  <cols>
    <col min="1" max="1" width="7.33203125" style="110" hidden="1" customWidth="1"/>
    <col min="2" max="2" width="8.88671875" style="68" customWidth="1"/>
    <col min="3" max="3" width="15.5546875" style="122" customWidth="1"/>
    <col min="4" max="4" width="15.33203125" style="69" customWidth="1"/>
    <col min="5" max="5" width="18.6640625" style="69" customWidth="1"/>
    <col min="6" max="6" width="40.33203125" style="69" customWidth="1"/>
    <col min="7" max="7" width="15.5546875" style="69" customWidth="1"/>
    <col min="8" max="9" width="18.88671875" style="69" customWidth="1"/>
    <col min="10" max="10" width="13.6640625" style="69" customWidth="1"/>
    <col min="11" max="11" width="21.33203125" style="69" customWidth="1"/>
    <col min="12" max="12" width="20.5546875" style="69" customWidth="1"/>
    <col min="13" max="13" width="22.6640625" style="165" customWidth="1"/>
    <col min="14" max="14" width="14.44140625" style="171" customWidth="1"/>
    <col min="15" max="15" width="14.44140625" style="68" customWidth="1"/>
    <col min="16" max="114" width="14.44140625" style="68"/>
    <col min="115" max="16384" width="14.44140625" style="69"/>
  </cols>
  <sheetData>
    <row r="1" spans="1:27" s="68" customFormat="1" ht="84" customHeight="1" x14ac:dyDescent="0.3">
      <c r="A1" s="164">
        <v>1</v>
      </c>
      <c r="B1" s="135" t="s">
        <v>37</v>
      </c>
      <c r="C1" s="136" t="s">
        <v>1564</v>
      </c>
      <c r="D1" s="135" t="s">
        <v>38</v>
      </c>
      <c r="E1" s="135" t="s">
        <v>39</v>
      </c>
      <c r="F1" s="135" t="s">
        <v>40</v>
      </c>
      <c r="G1" s="137" t="s">
        <v>41</v>
      </c>
      <c r="H1" s="135" t="s">
        <v>42</v>
      </c>
      <c r="I1" s="138" t="s">
        <v>43</v>
      </c>
      <c r="J1" s="138" t="s">
        <v>44</v>
      </c>
      <c r="K1" s="138" t="s">
        <v>45</v>
      </c>
      <c r="L1" s="138" t="s">
        <v>46</v>
      </c>
      <c r="M1" s="138" t="s">
        <v>1408</v>
      </c>
      <c r="N1" s="134"/>
      <c r="O1" s="15"/>
      <c r="P1" s="168"/>
      <c r="Q1" s="168"/>
    </row>
    <row r="2" spans="1:27" ht="79.5" customHeight="1" x14ac:dyDescent="0.3">
      <c r="A2" s="80">
        <v>2</v>
      </c>
      <c r="B2" s="80" t="s">
        <v>64</v>
      </c>
      <c r="C2" s="139">
        <v>150</v>
      </c>
      <c r="D2" s="70" t="s">
        <v>4</v>
      </c>
      <c r="E2" s="70" t="s">
        <v>5</v>
      </c>
      <c r="F2" s="73" t="s">
        <v>1708</v>
      </c>
      <c r="G2" s="74" t="s">
        <v>65</v>
      </c>
      <c r="H2" s="72" t="s">
        <v>1571</v>
      </c>
      <c r="I2" s="72"/>
      <c r="J2" s="72"/>
      <c r="K2" s="74"/>
      <c r="L2" s="140" t="s">
        <v>52</v>
      </c>
      <c r="M2" s="123"/>
      <c r="N2" s="134"/>
      <c r="O2" s="15"/>
      <c r="P2" s="168"/>
      <c r="Q2" s="168"/>
    </row>
    <row r="3" spans="1:27" ht="82.95" customHeight="1" x14ac:dyDescent="0.3">
      <c r="A3" s="80">
        <v>3</v>
      </c>
      <c r="B3" s="80" t="s">
        <v>66</v>
      </c>
      <c r="C3" s="139">
        <f>372+45</f>
        <v>417</v>
      </c>
      <c r="D3" s="70" t="s">
        <v>4</v>
      </c>
      <c r="E3" s="70" t="s">
        <v>5</v>
      </c>
      <c r="F3" s="73" t="s">
        <v>1398</v>
      </c>
      <c r="G3" s="74" t="s">
        <v>67</v>
      </c>
      <c r="H3" s="72" t="s">
        <v>68</v>
      </c>
      <c r="I3" s="72"/>
      <c r="J3" s="72"/>
      <c r="K3" s="74"/>
      <c r="L3" s="140" t="s">
        <v>52</v>
      </c>
      <c r="M3" s="124"/>
      <c r="N3" s="134"/>
      <c r="O3" s="15"/>
      <c r="P3" s="168"/>
      <c r="Q3" s="168"/>
    </row>
    <row r="4" spans="1:27" ht="27.75" customHeight="1" x14ac:dyDescent="0.3">
      <c r="A4" s="83">
        <v>4</v>
      </c>
      <c r="B4" s="80" t="s">
        <v>1728</v>
      </c>
      <c r="C4" s="139">
        <v>2</v>
      </c>
      <c r="D4" s="70" t="s">
        <v>4</v>
      </c>
      <c r="E4" s="70" t="s">
        <v>5</v>
      </c>
      <c r="F4" s="76" t="s">
        <v>70</v>
      </c>
      <c r="G4" s="74" t="s">
        <v>71</v>
      </c>
      <c r="H4" s="72" t="s">
        <v>72</v>
      </c>
      <c r="I4" s="72"/>
      <c r="J4" s="72"/>
      <c r="K4" s="82"/>
      <c r="L4" s="72"/>
      <c r="M4" s="124"/>
      <c r="N4" s="134"/>
      <c r="O4" s="15"/>
    </row>
    <row r="5" spans="1:27" ht="42.75" customHeight="1" x14ac:dyDescent="0.3">
      <c r="A5" s="80">
        <v>5</v>
      </c>
      <c r="B5" s="80" t="s">
        <v>69</v>
      </c>
      <c r="C5" s="139">
        <v>557</v>
      </c>
      <c r="D5" s="70" t="s">
        <v>4</v>
      </c>
      <c r="E5" s="70" t="s">
        <v>5</v>
      </c>
      <c r="F5" s="76" t="s">
        <v>1407</v>
      </c>
      <c r="G5" s="74" t="s">
        <v>74</v>
      </c>
      <c r="H5" s="72" t="s">
        <v>75</v>
      </c>
      <c r="I5" s="72"/>
      <c r="J5" s="72"/>
      <c r="K5" s="72"/>
      <c r="L5" s="141"/>
      <c r="M5" s="124"/>
      <c r="N5" s="134"/>
      <c r="O5" s="15"/>
    </row>
    <row r="6" spans="1:27" ht="58.95" customHeight="1" x14ac:dyDescent="0.3">
      <c r="A6" s="80">
        <v>6</v>
      </c>
      <c r="B6" s="80" t="s">
        <v>73</v>
      </c>
      <c r="C6" s="139">
        <v>0</v>
      </c>
      <c r="D6" s="70" t="s">
        <v>4</v>
      </c>
      <c r="E6" s="70" t="s">
        <v>5</v>
      </c>
      <c r="F6" s="73" t="s">
        <v>1415</v>
      </c>
      <c r="G6" s="74" t="s">
        <v>85</v>
      </c>
      <c r="H6" s="71" t="s">
        <v>81</v>
      </c>
      <c r="I6" s="72"/>
      <c r="J6" s="72"/>
      <c r="K6" s="74"/>
      <c r="L6" s="140" t="s">
        <v>52</v>
      </c>
      <c r="M6" s="124"/>
      <c r="N6" s="134"/>
      <c r="O6" s="15"/>
    </row>
    <row r="7" spans="1:27" ht="74.400000000000006" customHeight="1" x14ac:dyDescent="0.3">
      <c r="A7" s="80">
        <v>7</v>
      </c>
      <c r="B7" s="80" t="s">
        <v>48</v>
      </c>
      <c r="C7" s="139">
        <v>100</v>
      </c>
      <c r="D7" s="70" t="s">
        <v>4</v>
      </c>
      <c r="E7" s="70" t="s">
        <v>5</v>
      </c>
      <c r="F7" s="73" t="s">
        <v>1416</v>
      </c>
      <c r="G7" s="74" t="s">
        <v>49</v>
      </c>
      <c r="H7" s="72" t="s">
        <v>50</v>
      </c>
      <c r="I7" s="71"/>
      <c r="J7" s="71"/>
      <c r="K7" s="82"/>
      <c r="L7" s="140" t="s">
        <v>52</v>
      </c>
      <c r="M7" s="75"/>
      <c r="N7" s="134"/>
      <c r="O7" s="15"/>
    </row>
    <row r="8" spans="1:27" ht="57.6" x14ac:dyDescent="0.3">
      <c r="A8" s="80">
        <v>8</v>
      </c>
      <c r="B8" s="80" t="s">
        <v>76</v>
      </c>
      <c r="C8" s="139">
        <v>972</v>
      </c>
      <c r="D8" s="80" t="s">
        <v>4</v>
      </c>
      <c r="E8" s="80" t="s">
        <v>5</v>
      </c>
      <c r="F8" s="78" t="s">
        <v>1417</v>
      </c>
      <c r="G8" s="81" t="s">
        <v>1231</v>
      </c>
      <c r="H8" s="72" t="s">
        <v>77</v>
      </c>
      <c r="I8" s="72"/>
      <c r="J8" s="72"/>
      <c r="K8" s="77"/>
      <c r="L8" s="140" t="s">
        <v>52</v>
      </c>
      <c r="M8" s="124"/>
      <c r="N8" s="134"/>
      <c r="O8" s="15"/>
    </row>
    <row r="9" spans="1:27" ht="84" customHeight="1" x14ac:dyDescent="0.3">
      <c r="A9" s="83">
        <v>9</v>
      </c>
      <c r="B9" s="80" t="s">
        <v>78</v>
      </c>
      <c r="C9" s="139">
        <v>5</v>
      </c>
      <c r="D9" s="80" t="s">
        <v>4</v>
      </c>
      <c r="E9" s="80" t="s">
        <v>5</v>
      </c>
      <c r="F9" s="78" t="s">
        <v>1418</v>
      </c>
      <c r="G9" s="82" t="s">
        <v>54</v>
      </c>
      <c r="H9" s="71" t="s">
        <v>1389</v>
      </c>
      <c r="I9" s="72"/>
      <c r="J9" s="72"/>
      <c r="K9" s="82"/>
      <c r="L9" s="140" t="s">
        <v>52</v>
      </c>
      <c r="M9" s="124"/>
      <c r="N9" s="134"/>
      <c r="O9" s="15"/>
    </row>
    <row r="10" spans="1:27" s="68" customFormat="1" ht="84" customHeight="1" x14ac:dyDescent="0.3">
      <c r="A10" s="80">
        <v>10</v>
      </c>
      <c r="B10" s="80" t="s">
        <v>53</v>
      </c>
      <c r="C10" s="139" t="s">
        <v>1565</v>
      </c>
      <c r="D10" s="80" t="s">
        <v>4</v>
      </c>
      <c r="E10" s="80" t="s">
        <v>5</v>
      </c>
      <c r="F10" s="142" t="s">
        <v>1545</v>
      </c>
      <c r="G10" s="82" t="s">
        <v>51</v>
      </c>
      <c r="H10" s="71" t="s">
        <v>50</v>
      </c>
      <c r="I10" s="71"/>
      <c r="J10" s="71"/>
      <c r="K10" s="82"/>
      <c r="L10" s="71"/>
      <c r="M10" s="75"/>
      <c r="N10" s="209"/>
      <c r="O10" s="209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41.4" customHeight="1" x14ac:dyDescent="0.3">
      <c r="A11" s="80">
        <v>11</v>
      </c>
      <c r="B11" s="80" t="s">
        <v>55</v>
      </c>
      <c r="C11" s="139">
        <v>40</v>
      </c>
      <c r="D11" s="80" t="s">
        <v>4</v>
      </c>
      <c r="E11" s="80" t="s">
        <v>5</v>
      </c>
      <c r="F11" s="67" t="s">
        <v>1399</v>
      </c>
      <c r="G11" s="82" t="s">
        <v>51</v>
      </c>
      <c r="H11" s="71" t="s">
        <v>50</v>
      </c>
      <c r="I11" s="71"/>
      <c r="J11" s="71"/>
      <c r="K11" s="81"/>
      <c r="L11" s="71"/>
      <c r="M11" s="75"/>
      <c r="N11" s="134"/>
      <c r="O11" s="15"/>
    </row>
    <row r="12" spans="1:27" ht="33.6" customHeight="1" x14ac:dyDescent="0.3">
      <c r="A12" s="83">
        <v>12</v>
      </c>
      <c r="B12" s="80" t="s">
        <v>58</v>
      </c>
      <c r="C12" s="139">
        <v>40</v>
      </c>
      <c r="D12" s="80" t="s">
        <v>4</v>
      </c>
      <c r="E12" s="80" t="s">
        <v>5</v>
      </c>
      <c r="F12" s="67" t="s">
        <v>1400</v>
      </c>
      <c r="G12" s="82" t="s">
        <v>51</v>
      </c>
      <c r="H12" s="71" t="s">
        <v>50</v>
      </c>
      <c r="I12" s="71"/>
      <c r="J12" s="71"/>
      <c r="K12" s="81"/>
      <c r="L12" s="71"/>
      <c r="M12" s="75"/>
      <c r="N12" s="134"/>
      <c r="O12" s="15"/>
    </row>
    <row r="13" spans="1:27" ht="35.25" customHeight="1" x14ac:dyDescent="0.3">
      <c r="A13" s="80">
        <v>13</v>
      </c>
      <c r="B13" s="80" t="s">
        <v>80</v>
      </c>
      <c r="C13" s="139">
        <v>40</v>
      </c>
      <c r="D13" s="80" t="s">
        <v>4</v>
      </c>
      <c r="E13" s="80" t="s">
        <v>5</v>
      </c>
      <c r="F13" s="67" t="s">
        <v>1401</v>
      </c>
      <c r="G13" s="82" t="s">
        <v>51</v>
      </c>
      <c r="H13" s="71" t="s">
        <v>50</v>
      </c>
      <c r="I13" s="71"/>
      <c r="J13" s="71"/>
      <c r="K13" s="81"/>
      <c r="L13" s="71"/>
      <c r="M13" s="75"/>
      <c r="N13" s="134"/>
      <c r="O13" s="15"/>
    </row>
    <row r="14" spans="1:27" ht="56.4" customHeight="1" x14ac:dyDescent="0.3">
      <c r="A14" s="80">
        <v>14</v>
      </c>
      <c r="B14" s="80" t="s">
        <v>82</v>
      </c>
      <c r="C14" s="139">
        <v>100</v>
      </c>
      <c r="D14" s="80" t="s">
        <v>4</v>
      </c>
      <c r="E14" s="80" t="s">
        <v>5</v>
      </c>
      <c r="F14" s="78" t="s">
        <v>1419</v>
      </c>
      <c r="G14" s="82" t="s">
        <v>54</v>
      </c>
      <c r="H14" s="71" t="s">
        <v>57</v>
      </c>
      <c r="I14" s="72"/>
      <c r="J14" s="72"/>
      <c r="K14" s="74"/>
      <c r="L14" s="79" t="s">
        <v>1229</v>
      </c>
      <c r="M14" s="123"/>
      <c r="N14" s="134"/>
      <c r="O14" s="15"/>
    </row>
    <row r="15" spans="1:27" ht="43.2" customHeight="1" x14ac:dyDescent="0.3">
      <c r="A15" s="80">
        <v>15</v>
      </c>
      <c r="B15" s="80" t="s">
        <v>83</v>
      </c>
      <c r="C15" s="139">
        <v>0</v>
      </c>
      <c r="D15" s="70" t="s">
        <v>4</v>
      </c>
      <c r="E15" s="70" t="s">
        <v>5</v>
      </c>
      <c r="F15" s="67" t="s">
        <v>1402</v>
      </c>
      <c r="G15" s="74" t="s">
        <v>51</v>
      </c>
      <c r="H15" s="71" t="s">
        <v>50</v>
      </c>
      <c r="I15" s="71"/>
      <c r="J15" s="71"/>
      <c r="K15" s="81"/>
      <c r="L15" s="71"/>
      <c r="M15" s="75"/>
      <c r="N15" s="134"/>
      <c r="O15" s="15"/>
    </row>
    <row r="16" spans="1:27" ht="37.5" customHeight="1" x14ac:dyDescent="0.3">
      <c r="A16" s="80">
        <v>16</v>
      </c>
      <c r="B16" s="80" t="s">
        <v>84</v>
      </c>
      <c r="C16" s="139">
        <v>50</v>
      </c>
      <c r="D16" s="80" t="s">
        <v>4</v>
      </c>
      <c r="E16" s="80" t="s">
        <v>5</v>
      </c>
      <c r="F16" s="78" t="s">
        <v>1403</v>
      </c>
      <c r="G16" s="82" t="s">
        <v>51</v>
      </c>
      <c r="H16" s="71" t="s">
        <v>50</v>
      </c>
      <c r="I16" s="71"/>
      <c r="J16" s="71"/>
      <c r="K16" s="82"/>
      <c r="L16" s="79" t="s">
        <v>1229</v>
      </c>
      <c r="M16" s="75"/>
      <c r="N16" s="134"/>
      <c r="O16" s="15"/>
    </row>
    <row r="17" spans="1:27" ht="36" customHeight="1" x14ac:dyDescent="0.3">
      <c r="A17" s="83">
        <v>17</v>
      </c>
      <c r="B17" s="80" t="s">
        <v>521</v>
      </c>
      <c r="C17" s="139">
        <v>50</v>
      </c>
      <c r="D17" s="80" t="s">
        <v>4</v>
      </c>
      <c r="E17" s="80" t="s">
        <v>5</v>
      </c>
      <c r="F17" s="67" t="s">
        <v>1404</v>
      </c>
      <c r="G17" s="82" t="s">
        <v>59</v>
      </c>
      <c r="H17" s="71" t="s">
        <v>60</v>
      </c>
      <c r="I17" s="71"/>
      <c r="J17" s="71"/>
      <c r="K17" s="82"/>
      <c r="L17" s="71"/>
      <c r="M17" s="75"/>
      <c r="N17" s="134"/>
      <c r="O17" s="15"/>
    </row>
    <row r="18" spans="1:27" ht="49.95" customHeight="1" x14ac:dyDescent="0.3">
      <c r="A18" s="80">
        <v>18</v>
      </c>
      <c r="B18" s="80" t="s">
        <v>522</v>
      </c>
      <c r="C18" s="139">
        <v>0</v>
      </c>
      <c r="D18" s="70" t="s">
        <v>4</v>
      </c>
      <c r="E18" s="70" t="s">
        <v>5</v>
      </c>
      <c r="F18" s="73" t="s">
        <v>1420</v>
      </c>
      <c r="G18" s="74" t="s">
        <v>51</v>
      </c>
      <c r="H18" s="71" t="s">
        <v>50</v>
      </c>
      <c r="I18" s="71"/>
      <c r="J18" s="71"/>
      <c r="K18" s="81"/>
      <c r="L18" s="79" t="s">
        <v>1229</v>
      </c>
      <c r="M18" s="75"/>
      <c r="N18" s="134"/>
      <c r="O18" s="15"/>
    </row>
    <row r="19" spans="1:27" ht="70.95" customHeight="1" x14ac:dyDescent="0.3">
      <c r="A19" s="80">
        <v>19</v>
      </c>
      <c r="B19" s="80" t="s">
        <v>61</v>
      </c>
      <c r="C19" s="139">
        <v>20</v>
      </c>
      <c r="D19" s="70" t="s">
        <v>4</v>
      </c>
      <c r="E19" s="70" t="s">
        <v>5</v>
      </c>
      <c r="F19" s="67" t="s">
        <v>1405</v>
      </c>
      <c r="G19" s="74" t="s">
        <v>1390</v>
      </c>
      <c r="H19" s="71" t="s">
        <v>1388</v>
      </c>
      <c r="I19" s="72"/>
      <c r="J19" s="72"/>
      <c r="K19" s="81"/>
      <c r="L19" s="71"/>
      <c r="M19" s="75"/>
      <c r="N19" s="134"/>
      <c r="O19" s="15"/>
    </row>
    <row r="20" spans="1:27" ht="62.4" customHeight="1" x14ac:dyDescent="0.3">
      <c r="A20" s="83">
        <v>20</v>
      </c>
      <c r="B20" s="80" t="s">
        <v>86</v>
      </c>
      <c r="C20" s="139">
        <v>463</v>
      </c>
      <c r="D20" s="70" t="s">
        <v>4</v>
      </c>
      <c r="E20" s="70" t="s">
        <v>5</v>
      </c>
      <c r="F20" s="67" t="s">
        <v>1406</v>
      </c>
      <c r="G20" s="74" t="s">
        <v>1392</v>
      </c>
      <c r="H20" s="71" t="s">
        <v>1388</v>
      </c>
      <c r="I20" s="72"/>
      <c r="J20" s="72"/>
      <c r="K20" s="81"/>
      <c r="L20" s="71"/>
      <c r="M20" s="75"/>
      <c r="N20" s="134"/>
      <c r="O20" s="15"/>
    </row>
    <row r="21" spans="1:27" ht="169.95" customHeight="1" x14ac:dyDescent="0.3">
      <c r="A21" s="80">
        <v>21</v>
      </c>
      <c r="B21" s="80" t="s">
        <v>88</v>
      </c>
      <c r="C21" s="139">
        <v>150</v>
      </c>
      <c r="D21" s="70" t="s">
        <v>4</v>
      </c>
      <c r="E21" s="70" t="s">
        <v>5</v>
      </c>
      <c r="F21" s="73" t="s">
        <v>1421</v>
      </c>
      <c r="G21" s="74" t="s">
        <v>62</v>
      </c>
      <c r="H21" s="72" t="s">
        <v>63</v>
      </c>
      <c r="I21" s="72"/>
      <c r="J21" s="72"/>
      <c r="K21" s="74"/>
      <c r="L21" s="140" t="s">
        <v>52</v>
      </c>
      <c r="M21" s="124"/>
      <c r="N21" s="134"/>
      <c r="O21" s="15"/>
    </row>
    <row r="22" spans="1:27" ht="54" customHeight="1" x14ac:dyDescent="0.3">
      <c r="A22" s="80">
        <v>22</v>
      </c>
      <c r="B22" s="80" t="s">
        <v>1235</v>
      </c>
      <c r="C22" s="139">
        <v>1</v>
      </c>
      <c r="D22" s="70" t="s">
        <v>4</v>
      </c>
      <c r="E22" s="70" t="s">
        <v>6</v>
      </c>
      <c r="F22" s="78" t="s">
        <v>1397</v>
      </c>
      <c r="G22" s="74" t="s">
        <v>87</v>
      </c>
      <c r="H22" s="72" t="s">
        <v>1395</v>
      </c>
      <c r="I22" s="72"/>
      <c r="J22" s="72"/>
      <c r="K22" s="74"/>
      <c r="L22" s="140" t="s">
        <v>52</v>
      </c>
      <c r="M22" s="124"/>
      <c r="N22" s="134"/>
      <c r="O22" s="15"/>
    </row>
    <row r="23" spans="1:27" s="68" customFormat="1" ht="78.75" customHeight="1" x14ac:dyDescent="0.3">
      <c r="A23" s="80">
        <v>23</v>
      </c>
      <c r="B23" s="80" t="s">
        <v>523</v>
      </c>
      <c r="C23" s="139">
        <v>7</v>
      </c>
      <c r="D23" s="70" t="s">
        <v>4</v>
      </c>
      <c r="E23" s="70" t="s">
        <v>6</v>
      </c>
      <c r="F23" s="78" t="s">
        <v>1396</v>
      </c>
      <c r="G23" s="74" t="s">
        <v>87</v>
      </c>
      <c r="H23" s="71" t="s">
        <v>1395</v>
      </c>
      <c r="I23" s="72"/>
      <c r="J23" s="72"/>
      <c r="K23" s="74"/>
      <c r="L23" s="140" t="s">
        <v>52</v>
      </c>
      <c r="M23" s="124"/>
      <c r="N23" s="209"/>
      <c r="O23" s="209"/>
      <c r="P23" s="209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1:27" ht="39" customHeight="1" x14ac:dyDescent="0.3">
      <c r="A24" s="80">
        <v>24</v>
      </c>
      <c r="B24" s="80" t="s">
        <v>89</v>
      </c>
      <c r="C24" s="139">
        <v>0</v>
      </c>
      <c r="D24" s="80" t="s">
        <v>4</v>
      </c>
      <c r="E24" s="80" t="s">
        <v>6</v>
      </c>
      <c r="F24" s="67" t="s">
        <v>484</v>
      </c>
      <c r="G24" s="82" t="s">
        <v>369</v>
      </c>
      <c r="H24" s="71" t="s">
        <v>1395</v>
      </c>
      <c r="I24" s="71"/>
      <c r="J24" s="71"/>
      <c r="K24" s="82"/>
      <c r="L24" s="71"/>
      <c r="M24" s="75"/>
      <c r="N24" s="134"/>
      <c r="O24" s="15"/>
    </row>
    <row r="25" spans="1:27" ht="70.5" customHeight="1" x14ac:dyDescent="0.3">
      <c r="A25" s="83">
        <v>25</v>
      </c>
      <c r="B25" s="80" t="s">
        <v>1729</v>
      </c>
      <c r="C25" s="139">
        <v>1</v>
      </c>
      <c r="D25" s="80" t="s">
        <v>4</v>
      </c>
      <c r="E25" s="80" t="s">
        <v>6</v>
      </c>
      <c r="F25" s="67" t="s">
        <v>981</v>
      </c>
      <c r="G25" s="82" t="s">
        <v>524</v>
      </c>
      <c r="H25" s="71" t="s">
        <v>1393</v>
      </c>
      <c r="I25" s="72"/>
      <c r="J25" s="72"/>
      <c r="K25" s="74"/>
      <c r="L25" s="72"/>
      <c r="M25" s="124"/>
      <c r="N25" s="134"/>
      <c r="O25" s="15"/>
    </row>
    <row r="26" spans="1:27" s="68" customFormat="1" ht="27.75" customHeight="1" x14ac:dyDescent="0.3">
      <c r="A26" s="80">
        <v>26</v>
      </c>
      <c r="B26" s="80" t="s">
        <v>1275</v>
      </c>
      <c r="C26" s="139">
        <v>2</v>
      </c>
      <c r="D26" s="70" t="s">
        <v>4</v>
      </c>
      <c r="E26" s="70" t="s">
        <v>6</v>
      </c>
      <c r="F26" s="76" t="s">
        <v>90</v>
      </c>
      <c r="G26" s="74" t="s">
        <v>92</v>
      </c>
      <c r="H26" s="71" t="s">
        <v>91</v>
      </c>
      <c r="I26" s="84"/>
      <c r="J26" s="72"/>
      <c r="K26" s="74"/>
      <c r="L26" s="72"/>
      <c r="M26" s="124"/>
      <c r="N26" s="134"/>
      <c r="O26" s="15"/>
    </row>
    <row r="27" spans="1:27" ht="94.95" customHeight="1" x14ac:dyDescent="0.3">
      <c r="A27" s="80">
        <v>27</v>
      </c>
      <c r="B27" s="80" t="s">
        <v>1008</v>
      </c>
      <c r="C27" s="139">
        <v>234</v>
      </c>
      <c r="D27" s="70" t="s">
        <v>8</v>
      </c>
      <c r="E27" s="70" t="s">
        <v>9</v>
      </c>
      <c r="F27" s="73" t="s">
        <v>1422</v>
      </c>
      <c r="G27" s="74" t="s">
        <v>93</v>
      </c>
      <c r="H27" s="72" t="s">
        <v>94</v>
      </c>
      <c r="I27" s="72"/>
      <c r="J27" s="72"/>
      <c r="K27" s="74"/>
      <c r="L27" s="140" t="s">
        <v>52</v>
      </c>
      <c r="M27" s="124"/>
      <c r="N27" s="134"/>
      <c r="O27" s="15"/>
    </row>
    <row r="28" spans="1:27" ht="76.95" customHeight="1" x14ac:dyDescent="0.3">
      <c r="A28" s="83">
        <v>28</v>
      </c>
      <c r="B28" s="80" t="s">
        <v>1009</v>
      </c>
      <c r="C28" s="139">
        <v>20</v>
      </c>
      <c r="D28" s="80" t="s">
        <v>8</v>
      </c>
      <c r="E28" s="80" t="s">
        <v>9</v>
      </c>
      <c r="F28" s="78" t="s">
        <v>1423</v>
      </c>
      <c r="G28" s="82" t="s">
        <v>1394</v>
      </c>
      <c r="H28" s="71" t="s">
        <v>1207</v>
      </c>
      <c r="I28" s="71"/>
      <c r="J28" s="71"/>
      <c r="K28" s="82"/>
      <c r="L28" s="79" t="s">
        <v>52</v>
      </c>
      <c r="M28" s="75"/>
      <c r="N28" s="134"/>
      <c r="O28" s="15"/>
    </row>
    <row r="29" spans="1:27" s="68" customFormat="1" ht="69.599999999999994" customHeight="1" x14ac:dyDescent="0.3">
      <c r="A29" s="80">
        <v>29</v>
      </c>
      <c r="B29" s="80" t="s">
        <v>1010</v>
      </c>
      <c r="C29" s="139">
        <v>20</v>
      </c>
      <c r="D29" s="80" t="s">
        <v>8</v>
      </c>
      <c r="E29" s="80" t="s">
        <v>9</v>
      </c>
      <c r="F29" s="78" t="s">
        <v>1424</v>
      </c>
      <c r="G29" s="82" t="s">
        <v>1206</v>
      </c>
      <c r="H29" s="71" t="s">
        <v>1207</v>
      </c>
      <c r="I29" s="71"/>
      <c r="J29" s="71"/>
      <c r="K29" s="101"/>
      <c r="L29" s="79" t="s">
        <v>52</v>
      </c>
      <c r="M29" s="75"/>
      <c r="N29" s="134"/>
      <c r="O29" s="15"/>
    </row>
    <row r="30" spans="1:27" ht="97.95" customHeight="1" x14ac:dyDescent="0.3">
      <c r="A30" s="80">
        <v>30</v>
      </c>
      <c r="B30" s="80" t="s">
        <v>1011</v>
      </c>
      <c r="C30" s="139">
        <v>0</v>
      </c>
      <c r="D30" s="70" t="s">
        <v>8</v>
      </c>
      <c r="E30" s="70" t="s">
        <v>9</v>
      </c>
      <c r="F30" s="73" t="s">
        <v>95</v>
      </c>
      <c r="G30" s="74" t="s">
        <v>96</v>
      </c>
      <c r="H30" s="72" t="s">
        <v>97</v>
      </c>
      <c r="I30" s="72"/>
      <c r="J30" s="72"/>
      <c r="K30" s="74"/>
      <c r="L30" s="140" t="s">
        <v>52</v>
      </c>
      <c r="M30" s="124"/>
      <c r="N30" s="134"/>
      <c r="O30" s="15"/>
    </row>
    <row r="31" spans="1:27" ht="87" customHeight="1" x14ac:dyDescent="0.3">
      <c r="A31" s="80">
        <v>31</v>
      </c>
      <c r="B31" s="80" t="s">
        <v>1012</v>
      </c>
      <c r="C31" s="139">
        <v>285</v>
      </c>
      <c r="D31" s="70" t="s">
        <v>8</v>
      </c>
      <c r="E31" s="70" t="s">
        <v>9</v>
      </c>
      <c r="F31" s="73" t="s">
        <v>1425</v>
      </c>
      <c r="G31" s="74" t="s">
        <v>96</v>
      </c>
      <c r="H31" s="72" t="s">
        <v>97</v>
      </c>
      <c r="I31" s="72"/>
      <c r="J31" s="72"/>
      <c r="K31" s="74"/>
      <c r="L31" s="140" t="s">
        <v>52</v>
      </c>
      <c r="M31" s="124"/>
      <c r="N31" s="134"/>
      <c r="O31" s="15"/>
    </row>
    <row r="32" spans="1:27" ht="187.2" customHeight="1" x14ac:dyDescent="0.3">
      <c r="A32" s="80">
        <v>32</v>
      </c>
      <c r="B32" s="80" t="s">
        <v>1013</v>
      </c>
      <c r="C32" s="139">
        <v>189</v>
      </c>
      <c r="D32" s="70" t="s">
        <v>8</v>
      </c>
      <c r="E32" s="70" t="s">
        <v>9</v>
      </c>
      <c r="F32" s="73" t="s">
        <v>1426</v>
      </c>
      <c r="G32" s="74" t="s">
        <v>96</v>
      </c>
      <c r="H32" s="72" t="s">
        <v>100</v>
      </c>
      <c r="I32" s="72"/>
      <c r="J32" s="72"/>
      <c r="K32" s="74"/>
      <c r="L32" s="140" t="s">
        <v>52</v>
      </c>
      <c r="M32" s="124"/>
      <c r="N32" s="134"/>
      <c r="O32" s="15"/>
    </row>
    <row r="33" spans="1:15" ht="204.6" customHeight="1" x14ac:dyDescent="0.3">
      <c r="A33" s="83">
        <v>33</v>
      </c>
      <c r="B33" s="80" t="s">
        <v>1196</v>
      </c>
      <c r="C33" s="139">
        <v>14</v>
      </c>
      <c r="D33" s="70" t="s">
        <v>8</v>
      </c>
      <c r="E33" s="70" t="s">
        <v>9</v>
      </c>
      <c r="F33" s="73" t="s">
        <v>1427</v>
      </c>
      <c r="G33" s="74" t="s">
        <v>96</v>
      </c>
      <c r="H33" s="72" t="s">
        <v>100</v>
      </c>
      <c r="I33" s="72"/>
      <c r="J33" s="72"/>
      <c r="K33" s="74"/>
      <c r="L33" s="140" t="s">
        <v>52</v>
      </c>
      <c r="M33" s="124"/>
      <c r="N33" s="134"/>
      <c r="O33" s="15"/>
    </row>
    <row r="34" spans="1:15" s="68" customFormat="1" ht="81" customHeight="1" x14ac:dyDescent="0.3">
      <c r="A34" s="80">
        <v>34</v>
      </c>
      <c r="B34" s="80" t="s">
        <v>1103</v>
      </c>
      <c r="C34" s="139">
        <v>0</v>
      </c>
      <c r="D34" s="70" t="s">
        <v>8</v>
      </c>
      <c r="E34" s="70" t="s">
        <v>9</v>
      </c>
      <c r="F34" s="73" t="s">
        <v>1428</v>
      </c>
      <c r="G34" s="74" t="s">
        <v>96</v>
      </c>
      <c r="H34" s="72" t="s">
        <v>103</v>
      </c>
      <c r="I34" s="72"/>
      <c r="J34" s="72"/>
      <c r="K34" s="74"/>
      <c r="L34" s="140" t="s">
        <v>52</v>
      </c>
      <c r="M34" s="124"/>
      <c r="N34" s="134"/>
      <c r="O34" s="15"/>
    </row>
    <row r="35" spans="1:15" s="68" customFormat="1" ht="107.25" customHeight="1" x14ac:dyDescent="0.3">
      <c r="A35" s="80">
        <v>35</v>
      </c>
      <c r="B35" s="80" t="s">
        <v>1014</v>
      </c>
      <c r="C35" s="139">
        <v>402</v>
      </c>
      <c r="D35" s="70" t="s">
        <v>8</v>
      </c>
      <c r="E35" s="70" t="s">
        <v>9</v>
      </c>
      <c r="F35" s="73" t="s">
        <v>1197</v>
      </c>
      <c r="G35" s="74" t="s">
        <v>1198</v>
      </c>
      <c r="H35" s="72" t="s">
        <v>94</v>
      </c>
      <c r="I35" s="72"/>
      <c r="J35" s="72"/>
      <c r="K35" s="74"/>
      <c r="L35" s="140" t="s">
        <v>52</v>
      </c>
      <c r="M35" s="124"/>
      <c r="N35" s="134"/>
      <c r="O35" s="15"/>
    </row>
    <row r="36" spans="1:15" s="68" customFormat="1" ht="72.75" customHeight="1" x14ac:dyDescent="0.3">
      <c r="A36" s="83">
        <v>36</v>
      </c>
      <c r="B36" s="80" t="s">
        <v>1104</v>
      </c>
      <c r="C36" s="181">
        <v>0</v>
      </c>
      <c r="D36" s="98" t="s">
        <v>8</v>
      </c>
      <c r="E36" s="98" t="s">
        <v>9</v>
      </c>
      <c r="F36" s="99" t="s">
        <v>944</v>
      </c>
      <c r="G36" s="90" t="s">
        <v>943</v>
      </c>
      <c r="H36" s="90" t="s">
        <v>942</v>
      </c>
      <c r="I36" s="90"/>
      <c r="J36" s="90"/>
      <c r="K36" s="90"/>
      <c r="L36" s="163"/>
      <c r="M36" s="131"/>
      <c r="N36" s="134"/>
      <c r="O36" s="15"/>
    </row>
    <row r="37" spans="1:15" s="68" customFormat="1" ht="74.25" customHeight="1" x14ac:dyDescent="0.3">
      <c r="A37" s="80">
        <v>37</v>
      </c>
      <c r="B37" s="80" t="s">
        <v>1015</v>
      </c>
      <c r="C37" s="181">
        <v>0</v>
      </c>
      <c r="D37" s="98" t="s">
        <v>8</v>
      </c>
      <c r="E37" s="98" t="s">
        <v>9</v>
      </c>
      <c r="F37" s="99" t="s">
        <v>947</v>
      </c>
      <c r="G37" s="90" t="s">
        <v>946</v>
      </c>
      <c r="H37" s="90" t="s">
        <v>942</v>
      </c>
      <c r="I37" s="90"/>
      <c r="J37" s="90"/>
      <c r="K37" s="90"/>
      <c r="L37" s="163"/>
      <c r="M37" s="131"/>
      <c r="N37" s="134"/>
      <c r="O37" s="15"/>
    </row>
    <row r="38" spans="1:15" ht="70.2" customHeight="1" x14ac:dyDescent="0.3">
      <c r="A38" s="80">
        <v>38</v>
      </c>
      <c r="B38" s="80" t="s">
        <v>1105</v>
      </c>
      <c r="C38" s="181">
        <v>3</v>
      </c>
      <c r="D38" s="98" t="s">
        <v>8</v>
      </c>
      <c r="E38" s="98" t="s">
        <v>9</v>
      </c>
      <c r="F38" s="99" t="s">
        <v>941</v>
      </c>
      <c r="G38" s="90" t="s">
        <v>943</v>
      </c>
      <c r="H38" s="90" t="s">
        <v>942</v>
      </c>
      <c r="I38" s="90"/>
      <c r="J38" s="90"/>
      <c r="K38" s="90"/>
      <c r="L38" s="163"/>
      <c r="M38" s="131"/>
      <c r="N38" s="134"/>
      <c r="O38" s="15"/>
    </row>
    <row r="39" spans="1:15" ht="60" customHeight="1" x14ac:dyDescent="0.3">
      <c r="A39" s="80">
        <v>39</v>
      </c>
      <c r="B39" s="80" t="s">
        <v>1102</v>
      </c>
      <c r="C39" s="181">
        <v>0</v>
      </c>
      <c r="D39" s="98" t="s">
        <v>8</v>
      </c>
      <c r="E39" s="98" t="s">
        <v>9</v>
      </c>
      <c r="F39" s="99" t="s">
        <v>945</v>
      </c>
      <c r="G39" s="90" t="s">
        <v>946</v>
      </c>
      <c r="H39" s="90" t="s">
        <v>942</v>
      </c>
      <c r="I39" s="90"/>
      <c r="J39" s="90"/>
      <c r="K39" s="90"/>
      <c r="L39" s="163"/>
      <c r="M39" s="131"/>
      <c r="N39" s="134"/>
      <c r="O39" s="15"/>
    </row>
    <row r="40" spans="1:15" ht="50.4" customHeight="1" x14ac:dyDescent="0.3">
      <c r="A40" s="80">
        <v>40</v>
      </c>
      <c r="B40" s="80" t="s">
        <v>1096</v>
      </c>
      <c r="C40" s="181">
        <v>0</v>
      </c>
      <c r="D40" s="98" t="s">
        <v>8</v>
      </c>
      <c r="E40" s="98" t="s">
        <v>14</v>
      </c>
      <c r="F40" s="99" t="s">
        <v>948</v>
      </c>
      <c r="G40" s="100" t="s">
        <v>950</v>
      </c>
      <c r="H40" s="90" t="s">
        <v>949</v>
      </c>
      <c r="I40" s="90"/>
      <c r="J40" s="90"/>
      <c r="K40" s="100"/>
      <c r="L40" s="163"/>
      <c r="M40" s="131"/>
      <c r="N40" s="134"/>
      <c r="O40" s="15"/>
    </row>
    <row r="41" spans="1:15" ht="26.4" customHeight="1" x14ac:dyDescent="0.3">
      <c r="A41" s="83">
        <v>41</v>
      </c>
      <c r="B41" s="80" t="s">
        <v>1106</v>
      </c>
      <c r="C41" s="139">
        <v>20</v>
      </c>
      <c r="D41" s="70" t="s">
        <v>8</v>
      </c>
      <c r="E41" s="70" t="s">
        <v>9</v>
      </c>
      <c r="F41" s="76" t="s">
        <v>525</v>
      </c>
      <c r="G41" s="72" t="s">
        <v>526</v>
      </c>
      <c r="H41" s="72" t="s">
        <v>492</v>
      </c>
      <c r="I41" s="71"/>
      <c r="J41" s="71"/>
      <c r="K41" s="71"/>
      <c r="L41" s="81"/>
      <c r="M41" s="75"/>
      <c r="N41" s="134"/>
      <c r="O41" s="15"/>
    </row>
    <row r="42" spans="1:15" ht="40.200000000000003" customHeight="1" x14ac:dyDescent="0.3">
      <c r="A42" s="80">
        <v>42</v>
      </c>
      <c r="B42" s="80" t="s">
        <v>1107</v>
      </c>
      <c r="C42" s="139">
        <v>246</v>
      </c>
      <c r="D42" s="80" t="s">
        <v>8</v>
      </c>
      <c r="E42" s="80" t="s">
        <v>9</v>
      </c>
      <c r="F42" s="67" t="s">
        <v>1429</v>
      </c>
      <c r="G42" s="82" t="s">
        <v>105</v>
      </c>
      <c r="H42" s="71" t="s">
        <v>106</v>
      </c>
      <c r="I42" s="71"/>
      <c r="J42" s="71"/>
      <c r="K42" s="82"/>
      <c r="L42" s="71"/>
      <c r="M42" s="75"/>
      <c r="N42" s="134"/>
      <c r="O42" s="15"/>
    </row>
    <row r="43" spans="1:15" s="68" customFormat="1" ht="70.95" customHeight="1" x14ac:dyDescent="0.3">
      <c r="A43" s="80">
        <v>43</v>
      </c>
      <c r="B43" s="80" t="s">
        <v>1016</v>
      </c>
      <c r="C43" s="139">
        <v>0</v>
      </c>
      <c r="D43" s="70" t="s">
        <v>8</v>
      </c>
      <c r="E43" s="70" t="s">
        <v>9</v>
      </c>
      <c r="F43" s="78" t="s">
        <v>1430</v>
      </c>
      <c r="G43" s="72" t="s">
        <v>528</v>
      </c>
      <c r="H43" s="72" t="s">
        <v>1236</v>
      </c>
      <c r="I43" s="72"/>
      <c r="J43" s="72"/>
      <c r="K43" s="72"/>
      <c r="L43" s="140" t="s">
        <v>52</v>
      </c>
      <c r="M43" s="124"/>
      <c r="N43" s="134"/>
      <c r="O43" s="15"/>
    </row>
    <row r="44" spans="1:15" ht="27.75" customHeight="1" x14ac:dyDescent="0.3">
      <c r="A44" s="83">
        <v>44</v>
      </c>
      <c r="B44" s="80" t="s">
        <v>1108</v>
      </c>
      <c r="C44" s="139">
        <v>0</v>
      </c>
      <c r="D44" s="70" t="s">
        <v>8</v>
      </c>
      <c r="E44" s="70" t="s">
        <v>9</v>
      </c>
      <c r="F44" s="76" t="s">
        <v>107</v>
      </c>
      <c r="G44" s="74" t="s">
        <v>108</v>
      </c>
      <c r="H44" s="72" t="s">
        <v>109</v>
      </c>
      <c r="I44" s="72"/>
      <c r="J44" s="72"/>
      <c r="K44" s="82"/>
      <c r="L44" s="72"/>
      <c r="M44" s="124"/>
      <c r="N44" s="134"/>
      <c r="O44" s="15"/>
    </row>
    <row r="45" spans="1:15" s="68" customFormat="1" ht="27.75" customHeight="1" x14ac:dyDescent="0.3">
      <c r="A45" s="80">
        <v>45</v>
      </c>
      <c r="B45" s="80" t="s">
        <v>1730</v>
      </c>
      <c r="C45" s="139">
        <v>20</v>
      </c>
      <c r="D45" s="80" t="s">
        <v>8</v>
      </c>
      <c r="E45" s="80" t="s">
        <v>9</v>
      </c>
      <c r="F45" s="67" t="s">
        <v>1431</v>
      </c>
      <c r="G45" s="82" t="s">
        <v>485</v>
      </c>
      <c r="H45" s="71" t="s">
        <v>486</v>
      </c>
      <c r="I45" s="71"/>
      <c r="J45" s="71"/>
      <c r="K45" s="71"/>
      <c r="L45" s="71"/>
      <c r="M45" s="75"/>
      <c r="N45" s="134"/>
      <c r="O45" s="15"/>
    </row>
    <row r="46" spans="1:15" s="68" customFormat="1" ht="27.75" customHeight="1" x14ac:dyDescent="0.3">
      <c r="A46" s="80">
        <v>46</v>
      </c>
      <c r="B46" s="80" t="s">
        <v>1731</v>
      </c>
      <c r="C46" s="139">
        <v>20</v>
      </c>
      <c r="D46" s="80" t="s">
        <v>8</v>
      </c>
      <c r="E46" s="80" t="s">
        <v>9</v>
      </c>
      <c r="F46" s="67" t="s">
        <v>529</v>
      </c>
      <c r="G46" s="82" t="s">
        <v>327</v>
      </c>
      <c r="H46" s="71" t="s">
        <v>590</v>
      </c>
      <c r="I46" s="71"/>
      <c r="J46" s="71"/>
      <c r="K46" s="82"/>
      <c r="L46" s="81"/>
      <c r="M46" s="75"/>
      <c r="N46" s="134"/>
      <c r="O46" s="15"/>
    </row>
    <row r="47" spans="1:15" ht="39" customHeight="1" x14ac:dyDescent="0.3">
      <c r="A47" s="80">
        <v>47</v>
      </c>
      <c r="B47" s="80" t="s">
        <v>1109</v>
      </c>
      <c r="C47" s="139">
        <v>5</v>
      </c>
      <c r="D47" s="80" t="s">
        <v>8</v>
      </c>
      <c r="E47" s="80" t="s">
        <v>9</v>
      </c>
      <c r="F47" s="65" t="s">
        <v>988</v>
      </c>
      <c r="G47" s="80" t="s">
        <v>111</v>
      </c>
      <c r="H47" s="80" t="s">
        <v>989</v>
      </c>
      <c r="I47" s="70"/>
      <c r="J47" s="70"/>
      <c r="K47" s="80"/>
      <c r="L47" s="70"/>
      <c r="M47" s="126"/>
      <c r="N47" s="134"/>
      <c r="O47" s="15"/>
    </row>
    <row r="48" spans="1:15" ht="39" customHeight="1" x14ac:dyDescent="0.3">
      <c r="A48" s="80">
        <v>48</v>
      </c>
      <c r="B48" s="80" t="s">
        <v>1019</v>
      </c>
      <c r="C48" s="139">
        <v>131</v>
      </c>
      <c r="D48" s="70" t="s">
        <v>8</v>
      </c>
      <c r="E48" s="70" t="s">
        <v>9</v>
      </c>
      <c r="F48" s="76" t="s">
        <v>530</v>
      </c>
      <c r="G48" s="74" t="s">
        <v>272</v>
      </c>
      <c r="H48" s="72" t="s">
        <v>531</v>
      </c>
      <c r="I48" s="72"/>
      <c r="J48" s="72"/>
      <c r="K48" s="74"/>
      <c r="L48" s="77"/>
      <c r="M48" s="124"/>
      <c r="N48" s="134"/>
      <c r="O48" s="15"/>
    </row>
    <row r="49" spans="1:15" ht="27.75" customHeight="1" x14ac:dyDescent="0.3">
      <c r="A49" s="83">
        <v>49</v>
      </c>
      <c r="B49" s="80" t="s">
        <v>1110</v>
      </c>
      <c r="C49" s="139">
        <v>8</v>
      </c>
      <c r="D49" s="80" t="s">
        <v>8</v>
      </c>
      <c r="E49" s="80" t="s">
        <v>9</v>
      </c>
      <c r="F49" s="67" t="s">
        <v>110</v>
      </c>
      <c r="G49" s="82" t="s">
        <v>111</v>
      </c>
      <c r="H49" s="71" t="s">
        <v>112</v>
      </c>
      <c r="I49" s="72"/>
      <c r="J49" s="72"/>
      <c r="K49" s="82"/>
      <c r="L49" s="72"/>
      <c r="M49" s="124"/>
      <c r="N49" s="134"/>
      <c r="O49" s="15"/>
    </row>
    <row r="50" spans="1:15" ht="27.75" customHeight="1" x14ac:dyDescent="0.3">
      <c r="A50" s="80">
        <v>50</v>
      </c>
      <c r="B50" s="80" t="s">
        <v>1020</v>
      </c>
      <c r="C50" s="139">
        <v>3</v>
      </c>
      <c r="D50" s="80" t="s">
        <v>8</v>
      </c>
      <c r="E50" s="80" t="s">
        <v>10</v>
      </c>
      <c r="F50" s="67" t="s">
        <v>1185</v>
      </c>
      <c r="G50" s="82" t="s">
        <v>272</v>
      </c>
      <c r="H50" s="71" t="s">
        <v>304</v>
      </c>
      <c r="I50" s="72"/>
      <c r="J50" s="72"/>
      <c r="K50" s="82"/>
      <c r="L50" s="77"/>
      <c r="M50" s="124"/>
      <c r="N50" s="134"/>
      <c r="O50" s="15"/>
    </row>
    <row r="51" spans="1:15" ht="27.75" customHeight="1" x14ac:dyDescent="0.3">
      <c r="A51" s="80">
        <v>51</v>
      </c>
      <c r="B51" s="80" t="s">
        <v>1021</v>
      </c>
      <c r="C51" s="139">
        <v>7</v>
      </c>
      <c r="D51" s="70" t="s">
        <v>8</v>
      </c>
      <c r="E51" s="70" t="s">
        <v>10</v>
      </c>
      <c r="F51" s="76" t="s">
        <v>532</v>
      </c>
      <c r="G51" s="74" t="s">
        <v>142</v>
      </c>
      <c r="H51" s="72" t="s">
        <v>533</v>
      </c>
      <c r="I51" s="72"/>
      <c r="J51" s="72"/>
      <c r="K51" s="82"/>
      <c r="L51" s="77"/>
      <c r="M51" s="75"/>
      <c r="N51" s="134"/>
      <c r="O51" s="15"/>
    </row>
    <row r="52" spans="1:15" ht="72" customHeight="1" x14ac:dyDescent="0.3">
      <c r="A52" s="83">
        <v>52</v>
      </c>
      <c r="B52" s="80" t="s">
        <v>1111</v>
      </c>
      <c r="C52" s="139">
        <v>0</v>
      </c>
      <c r="D52" s="70" t="s">
        <v>8</v>
      </c>
      <c r="E52" s="70" t="s">
        <v>10</v>
      </c>
      <c r="F52" s="78" t="s">
        <v>1574</v>
      </c>
      <c r="G52" s="74" t="s">
        <v>534</v>
      </c>
      <c r="H52" s="72" t="s">
        <v>1207</v>
      </c>
      <c r="I52" s="84"/>
      <c r="J52" s="72"/>
      <c r="K52" s="82"/>
      <c r="L52" s="140" t="s">
        <v>52</v>
      </c>
      <c r="M52" s="75"/>
      <c r="N52" s="134"/>
      <c r="O52" s="15"/>
    </row>
    <row r="53" spans="1:15" ht="64.5" customHeight="1" x14ac:dyDescent="0.3">
      <c r="A53" s="80">
        <v>53</v>
      </c>
      <c r="B53" s="80" t="s">
        <v>1031</v>
      </c>
      <c r="C53" s="139">
        <v>35</v>
      </c>
      <c r="D53" s="70" t="s">
        <v>8</v>
      </c>
      <c r="E53" s="70" t="s">
        <v>10</v>
      </c>
      <c r="F53" s="73" t="s">
        <v>1573</v>
      </c>
      <c r="G53" s="74" t="s">
        <v>169</v>
      </c>
      <c r="H53" s="72" t="s">
        <v>1207</v>
      </c>
      <c r="I53" s="72"/>
      <c r="J53" s="72"/>
      <c r="K53" s="82"/>
      <c r="L53" s="140" t="s">
        <v>52</v>
      </c>
      <c r="M53" s="75"/>
      <c r="N53" s="134"/>
      <c r="O53" s="15"/>
    </row>
    <row r="54" spans="1:15" s="68" customFormat="1" ht="27.75" customHeight="1" x14ac:dyDescent="0.3">
      <c r="A54" s="80">
        <v>54</v>
      </c>
      <c r="B54" s="80" t="s">
        <v>1112</v>
      </c>
      <c r="C54" s="146">
        <v>0</v>
      </c>
      <c r="D54" s="70" t="s">
        <v>8</v>
      </c>
      <c r="E54" s="70" t="s">
        <v>10</v>
      </c>
      <c r="F54" s="76" t="s">
        <v>535</v>
      </c>
      <c r="G54" s="74" t="s">
        <v>327</v>
      </c>
      <c r="H54" s="72" t="s">
        <v>536</v>
      </c>
      <c r="I54" s="72"/>
      <c r="J54" s="72"/>
      <c r="K54" s="82"/>
      <c r="L54" s="77"/>
      <c r="M54" s="75"/>
      <c r="N54" s="134"/>
      <c r="O54" s="15"/>
    </row>
    <row r="55" spans="1:15" s="68" customFormat="1" ht="27.75" customHeight="1" x14ac:dyDescent="0.3">
      <c r="A55" s="80">
        <v>55</v>
      </c>
      <c r="B55" s="80" t="s">
        <v>1022</v>
      </c>
      <c r="C55" s="139">
        <v>5</v>
      </c>
      <c r="D55" s="70" t="s">
        <v>8</v>
      </c>
      <c r="E55" s="70" t="s">
        <v>10</v>
      </c>
      <c r="F55" s="76" t="s">
        <v>1239</v>
      </c>
      <c r="G55" s="74" t="s">
        <v>1237</v>
      </c>
      <c r="H55" s="72" t="s">
        <v>1238</v>
      </c>
      <c r="I55" s="72"/>
      <c r="J55" s="72"/>
      <c r="K55" s="82"/>
      <c r="L55" s="77"/>
      <c r="M55" s="124"/>
      <c r="N55" s="134"/>
      <c r="O55" s="15"/>
    </row>
    <row r="56" spans="1:15" s="68" customFormat="1" ht="27.75" customHeight="1" x14ac:dyDescent="0.3">
      <c r="A56" s="80">
        <v>56</v>
      </c>
      <c r="B56" s="80" t="s">
        <v>1113</v>
      </c>
      <c r="C56" s="139">
        <v>2</v>
      </c>
      <c r="D56" s="80" t="s">
        <v>8</v>
      </c>
      <c r="E56" s="80" t="s">
        <v>10</v>
      </c>
      <c r="F56" s="67" t="s">
        <v>116</v>
      </c>
      <c r="G56" s="82" t="s">
        <v>117</v>
      </c>
      <c r="H56" s="71" t="s">
        <v>118</v>
      </c>
      <c r="I56" s="72"/>
      <c r="J56" s="72"/>
      <c r="K56" s="82"/>
      <c r="L56" s="72"/>
      <c r="M56" s="124"/>
      <c r="N56" s="134"/>
      <c r="O56" s="15"/>
    </row>
    <row r="57" spans="1:15" ht="27.75" customHeight="1" x14ac:dyDescent="0.3">
      <c r="A57" s="83">
        <v>57</v>
      </c>
      <c r="B57" s="80" t="s">
        <v>1114</v>
      </c>
      <c r="C57" s="139">
        <v>28</v>
      </c>
      <c r="D57" s="80" t="s">
        <v>8</v>
      </c>
      <c r="E57" s="80" t="s">
        <v>10</v>
      </c>
      <c r="F57" s="67" t="s">
        <v>1276</v>
      </c>
      <c r="G57" s="82" t="s">
        <v>123</v>
      </c>
      <c r="H57" s="71" t="s">
        <v>537</v>
      </c>
      <c r="I57" s="72"/>
      <c r="J57" s="72"/>
      <c r="K57" s="74"/>
      <c r="L57" s="77"/>
      <c r="M57" s="124"/>
      <c r="N57" s="134"/>
      <c r="O57" s="15"/>
    </row>
    <row r="58" spans="1:15" ht="27.75" customHeight="1" x14ac:dyDescent="0.3">
      <c r="A58" s="80">
        <v>58</v>
      </c>
      <c r="B58" s="80" t="s">
        <v>1115</v>
      </c>
      <c r="C58" s="139">
        <v>0</v>
      </c>
      <c r="D58" s="80" t="s">
        <v>8</v>
      </c>
      <c r="E58" s="80" t="s">
        <v>10</v>
      </c>
      <c r="F58" s="67" t="s">
        <v>1277</v>
      </c>
      <c r="G58" s="82" t="s">
        <v>371</v>
      </c>
      <c r="H58" s="71" t="s">
        <v>1222</v>
      </c>
      <c r="I58" s="72"/>
      <c r="J58" s="72"/>
      <c r="K58" s="82"/>
      <c r="L58" s="77"/>
      <c r="M58" s="124"/>
      <c r="N58" s="134"/>
      <c r="O58" s="15"/>
    </row>
    <row r="59" spans="1:15" ht="39" customHeight="1" x14ac:dyDescent="0.3">
      <c r="A59" s="80">
        <v>59</v>
      </c>
      <c r="B59" s="80" t="s">
        <v>1116</v>
      </c>
      <c r="C59" s="139">
        <v>201</v>
      </c>
      <c r="D59" s="70" t="s">
        <v>8</v>
      </c>
      <c r="E59" s="70" t="s">
        <v>10</v>
      </c>
      <c r="F59" s="76" t="s">
        <v>119</v>
      </c>
      <c r="G59" s="74" t="s">
        <v>120</v>
      </c>
      <c r="H59" s="72" t="s">
        <v>121</v>
      </c>
      <c r="I59" s="72"/>
      <c r="J59" s="72"/>
      <c r="K59" s="74"/>
      <c r="L59" s="72"/>
      <c r="M59" s="124"/>
      <c r="N59" s="134"/>
      <c r="O59" s="15"/>
    </row>
    <row r="60" spans="1:15" ht="45" customHeight="1" x14ac:dyDescent="0.3">
      <c r="A60" s="83">
        <v>60</v>
      </c>
      <c r="B60" s="80" t="s">
        <v>1023</v>
      </c>
      <c r="C60" s="139">
        <v>9</v>
      </c>
      <c r="D60" s="70" t="s">
        <v>8</v>
      </c>
      <c r="E60" s="70" t="s">
        <v>10</v>
      </c>
      <c r="F60" s="180" t="s">
        <v>122</v>
      </c>
      <c r="G60" s="74" t="s">
        <v>123</v>
      </c>
      <c r="H60" s="72" t="s">
        <v>121</v>
      </c>
      <c r="I60" s="72"/>
      <c r="J60" s="72"/>
      <c r="K60" s="74"/>
      <c r="L60" s="72"/>
      <c r="M60" s="124"/>
      <c r="N60" s="134"/>
      <c r="O60" s="15"/>
    </row>
    <row r="61" spans="1:15" ht="27.75" customHeight="1" x14ac:dyDescent="0.3">
      <c r="A61" s="80">
        <v>61</v>
      </c>
      <c r="B61" s="80" t="s">
        <v>1117</v>
      </c>
      <c r="C61" s="139">
        <v>21</v>
      </c>
      <c r="D61" s="70" t="s">
        <v>8</v>
      </c>
      <c r="E61" s="70" t="s">
        <v>10</v>
      </c>
      <c r="F61" s="76" t="s">
        <v>1432</v>
      </c>
      <c r="G61" s="74" t="s">
        <v>157</v>
      </c>
      <c r="H61" s="72" t="s">
        <v>149</v>
      </c>
      <c r="I61" s="72"/>
      <c r="J61" s="72"/>
      <c r="K61" s="74"/>
      <c r="L61" s="77"/>
      <c r="M61" s="124"/>
      <c r="N61" s="134"/>
      <c r="O61" s="15"/>
    </row>
    <row r="62" spans="1:15" ht="27.75" customHeight="1" x14ac:dyDescent="0.3">
      <c r="A62" s="80">
        <v>62</v>
      </c>
      <c r="B62" s="80" t="s">
        <v>1024</v>
      </c>
      <c r="C62" s="139">
        <v>18</v>
      </c>
      <c r="D62" s="70" t="s">
        <v>8</v>
      </c>
      <c r="E62" s="70" t="s">
        <v>10</v>
      </c>
      <c r="F62" s="76" t="s">
        <v>145</v>
      </c>
      <c r="G62" s="74" t="s">
        <v>147</v>
      </c>
      <c r="H62" s="72" t="s">
        <v>146</v>
      </c>
      <c r="I62" s="72"/>
      <c r="J62" s="72"/>
      <c r="K62" s="74"/>
      <c r="L62" s="72"/>
      <c r="M62" s="124"/>
      <c r="N62" s="134"/>
      <c r="O62" s="15"/>
    </row>
    <row r="63" spans="1:15" ht="39.75" customHeight="1" x14ac:dyDescent="0.3">
      <c r="A63" s="80">
        <v>63</v>
      </c>
      <c r="B63" s="80" t="s">
        <v>1025</v>
      </c>
      <c r="C63" s="139">
        <v>32</v>
      </c>
      <c r="D63" s="70" t="s">
        <v>8</v>
      </c>
      <c r="E63" s="70" t="s">
        <v>10</v>
      </c>
      <c r="F63" s="76" t="s">
        <v>1433</v>
      </c>
      <c r="G63" s="74" t="s">
        <v>1240</v>
      </c>
      <c r="H63" s="72" t="s">
        <v>114</v>
      </c>
      <c r="I63" s="72"/>
      <c r="J63" s="72"/>
      <c r="K63" s="74"/>
      <c r="L63" s="77"/>
      <c r="M63" s="124"/>
      <c r="N63" s="134"/>
      <c r="O63" s="15"/>
    </row>
    <row r="64" spans="1:15" ht="27.75" customHeight="1" x14ac:dyDescent="0.3">
      <c r="A64" s="80">
        <v>64</v>
      </c>
      <c r="B64" s="80" t="s">
        <v>1026</v>
      </c>
      <c r="C64" s="139">
        <v>25</v>
      </c>
      <c r="D64" s="70" t="s">
        <v>8</v>
      </c>
      <c r="E64" s="70" t="s">
        <v>10</v>
      </c>
      <c r="F64" s="76" t="s">
        <v>538</v>
      </c>
      <c r="G64" s="74" t="s">
        <v>539</v>
      </c>
      <c r="H64" s="72" t="s">
        <v>154</v>
      </c>
      <c r="I64" s="84"/>
      <c r="J64" s="72"/>
      <c r="K64" s="74"/>
      <c r="L64" s="77"/>
      <c r="M64" s="124"/>
      <c r="N64" s="134"/>
      <c r="O64" s="15"/>
    </row>
    <row r="65" spans="1:15" ht="27.75" customHeight="1" x14ac:dyDescent="0.3">
      <c r="A65" s="83">
        <v>65</v>
      </c>
      <c r="B65" s="80" t="s">
        <v>1018</v>
      </c>
      <c r="C65" s="139">
        <v>18</v>
      </c>
      <c r="D65" s="80" t="s">
        <v>8</v>
      </c>
      <c r="E65" s="80" t="s">
        <v>10</v>
      </c>
      <c r="F65" s="67" t="s">
        <v>124</v>
      </c>
      <c r="G65" s="82" t="s">
        <v>125</v>
      </c>
      <c r="H65" s="71" t="s">
        <v>126</v>
      </c>
      <c r="I65" s="72"/>
      <c r="J65" s="72"/>
      <c r="K65" s="72"/>
      <c r="L65" s="72"/>
      <c r="M65" s="124"/>
      <c r="N65" s="134"/>
      <c r="O65" s="15"/>
    </row>
    <row r="66" spans="1:15" s="68" customFormat="1" ht="27.75" customHeight="1" x14ac:dyDescent="0.3">
      <c r="A66" s="80">
        <v>66</v>
      </c>
      <c r="B66" s="80" t="s">
        <v>1118</v>
      </c>
      <c r="C66" s="139">
        <v>1</v>
      </c>
      <c r="D66" s="70" t="s">
        <v>8</v>
      </c>
      <c r="E66" s="70" t="s">
        <v>10</v>
      </c>
      <c r="F66" s="76" t="s">
        <v>540</v>
      </c>
      <c r="G66" s="74" t="s">
        <v>541</v>
      </c>
      <c r="H66" s="72" t="s">
        <v>542</v>
      </c>
      <c r="I66" s="72"/>
      <c r="J66" s="72"/>
      <c r="K66" s="74"/>
      <c r="L66" s="77"/>
      <c r="M66" s="124"/>
      <c r="N66" s="134"/>
      <c r="O66" s="15"/>
    </row>
    <row r="67" spans="1:15" ht="27.75" customHeight="1" x14ac:dyDescent="0.3">
      <c r="A67" s="80">
        <v>67</v>
      </c>
      <c r="B67" s="80" t="s">
        <v>1119</v>
      </c>
      <c r="C67" s="139">
        <v>4</v>
      </c>
      <c r="D67" s="70" t="s">
        <v>8</v>
      </c>
      <c r="E67" s="70" t="s">
        <v>10</v>
      </c>
      <c r="F67" s="76" t="s">
        <v>543</v>
      </c>
      <c r="G67" s="74" t="s">
        <v>157</v>
      </c>
      <c r="H67" s="71" t="s">
        <v>50</v>
      </c>
      <c r="I67" s="72"/>
      <c r="J67" s="72"/>
      <c r="K67" s="74"/>
      <c r="L67" s="77"/>
      <c r="M67" s="124"/>
      <c r="N67" s="134"/>
      <c r="O67" s="15"/>
    </row>
    <row r="68" spans="1:15" ht="27.75" customHeight="1" x14ac:dyDescent="0.3">
      <c r="A68" s="83">
        <v>68</v>
      </c>
      <c r="B68" s="80" t="s">
        <v>1097</v>
      </c>
      <c r="C68" s="139">
        <v>4</v>
      </c>
      <c r="D68" s="80" t="s">
        <v>8</v>
      </c>
      <c r="E68" s="80" t="s">
        <v>10</v>
      </c>
      <c r="F68" s="67" t="s">
        <v>983</v>
      </c>
      <c r="G68" s="82" t="s">
        <v>157</v>
      </c>
      <c r="H68" s="71" t="s">
        <v>50</v>
      </c>
      <c r="I68" s="72"/>
      <c r="J68" s="72"/>
      <c r="K68" s="82"/>
      <c r="L68" s="77"/>
      <c r="M68" s="124"/>
      <c r="N68" s="134"/>
      <c r="O68" s="15"/>
    </row>
    <row r="69" spans="1:15" ht="21.75" customHeight="1" x14ac:dyDescent="0.3">
      <c r="A69" s="80">
        <v>69</v>
      </c>
      <c r="B69" s="80" t="s">
        <v>1027</v>
      </c>
      <c r="C69" s="139">
        <v>8</v>
      </c>
      <c r="D69" s="70" t="s">
        <v>8</v>
      </c>
      <c r="E69" s="70" t="s">
        <v>10</v>
      </c>
      <c r="F69" s="76" t="s">
        <v>544</v>
      </c>
      <c r="G69" s="74" t="s">
        <v>545</v>
      </c>
      <c r="H69" s="72" t="s">
        <v>546</v>
      </c>
      <c r="I69" s="72"/>
      <c r="J69" s="72"/>
      <c r="K69" s="74"/>
      <c r="L69" s="77"/>
      <c r="M69" s="124"/>
      <c r="N69" s="134"/>
      <c r="O69" s="15"/>
    </row>
    <row r="70" spans="1:15" ht="27.75" customHeight="1" x14ac:dyDescent="0.3">
      <c r="A70" s="80">
        <v>70</v>
      </c>
      <c r="B70" s="80" t="s">
        <v>1120</v>
      </c>
      <c r="C70" s="139">
        <f>24+15</f>
        <v>39</v>
      </c>
      <c r="D70" s="70" t="s">
        <v>8</v>
      </c>
      <c r="E70" s="70" t="s">
        <v>10</v>
      </c>
      <c r="F70" s="76" t="s">
        <v>1725</v>
      </c>
      <c r="G70" s="74" t="s">
        <v>539</v>
      </c>
      <c r="H70" s="72" t="s">
        <v>547</v>
      </c>
      <c r="I70" s="72"/>
      <c r="J70" s="72"/>
      <c r="K70" s="74"/>
      <c r="L70" s="77"/>
      <c r="M70" s="124"/>
      <c r="N70" s="134"/>
      <c r="O70" s="15"/>
    </row>
    <row r="71" spans="1:15" ht="33.75" customHeight="1" x14ac:dyDescent="0.3">
      <c r="A71" s="80">
        <v>71</v>
      </c>
      <c r="B71" s="80" t="s">
        <v>1121</v>
      </c>
      <c r="C71" s="139">
        <v>5</v>
      </c>
      <c r="D71" s="70" t="s">
        <v>8</v>
      </c>
      <c r="E71" s="70" t="s">
        <v>10</v>
      </c>
      <c r="F71" s="76" t="s">
        <v>1227</v>
      </c>
      <c r="G71" s="74" t="s">
        <v>1241</v>
      </c>
      <c r="H71" s="72" t="s">
        <v>171</v>
      </c>
      <c r="I71" s="72"/>
      <c r="J71" s="72"/>
      <c r="K71" s="74"/>
      <c r="L71" s="77"/>
      <c r="M71" s="124"/>
      <c r="N71" s="134"/>
      <c r="O71" s="15"/>
    </row>
    <row r="72" spans="1:15" ht="27.75" customHeight="1" x14ac:dyDescent="0.3">
      <c r="A72" s="80">
        <v>72</v>
      </c>
      <c r="B72" s="80" t="s">
        <v>1122</v>
      </c>
      <c r="C72" s="139">
        <v>1</v>
      </c>
      <c r="D72" s="70" t="s">
        <v>8</v>
      </c>
      <c r="E72" s="70" t="s">
        <v>10</v>
      </c>
      <c r="F72" s="76" t="s">
        <v>129</v>
      </c>
      <c r="G72" s="74" t="s">
        <v>127</v>
      </c>
      <c r="H72" s="72" t="s">
        <v>128</v>
      </c>
      <c r="I72" s="72"/>
      <c r="J72" s="72"/>
      <c r="K72" s="74"/>
      <c r="L72" s="72"/>
      <c r="M72" s="124"/>
      <c r="N72" s="134"/>
      <c r="O72" s="15"/>
    </row>
    <row r="73" spans="1:15" ht="27.75" customHeight="1" x14ac:dyDescent="0.3">
      <c r="A73" s="83">
        <v>73</v>
      </c>
      <c r="B73" s="80" t="s">
        <v>1732</v>
      </c>
      <c r="C73" s="139">
        <v>20</v>
      </c>
      <c r="D73" s="70" t="s">
        <v>8</v>
      </c>
      <c r="E73" s="70" t="s">
        <v>10</v>
      </c>
      <c r="F73" s="180" t="s">
        <v>1434</v>
      </c>
      <c r="G73" s="74" t="s">
        <v>123</v>
      </c>
      <c r="H73" s="72" t="s">
        <v>121</v>
      </c>
      <c r="I73" s="72"/>
      <c r="J73" s="72"/>
      <c r="K73" s="74"/>
      <c r="L73" s="72"/>
      <c r="M73" s="124"/>
      <c r="N73" s="134"/>
      <c r="O73" s="15"/>
    </row>
    <row r="74" spans="1:15" ht="27.75" customHeight="1" x14ac:dyDescent="0.3">
      <c r="A74" s="80">
        <v>74</v>
      </c>
      <c r="B74" s="80" t="s">
        <v>1123</v>
      </c>
      <c r="C74" s="139">
        <v>55</v>
      </c>
      <c r="D74" s="70" t="s">
        <v>8</v>
      </c>
      <c r="E74" s="70" t="s">
        <v>10</v>
      </c>
      <c r="F74" s="76" t="s">
        <v>130</v>
      </c>
      <c r="G74" s="74" t="s">
        <v>131</v>
      </c>
      <c r="H74" s="72" t="s">
        <v>121</v>
      </c>
      <c r="I74" s="72"/>
      <c r="J74" s="72"/>
      <c r="K74" s="74"/>
      <c r="L74" s="72"/>
      <c r="M74" s="124"/>
      <c r="N74" s="134"/>
      <c r="O74" s="15"/>
    </row>
    <row r="75" spans="1:15" ht="27.75" customHeight="1" x14ac:dyDescent="0.3">
      <c r="A75" s="80">
        <v>75</v>
      </c>
      <c r="B75" s="80" t="s">
        <v>1124</v>
      </c>
      <c r="C75" s="139">
        <v>110</v>
      </c>
      <c r="D75" s="70" t="s">
        <v>8</v>
      </c>
      <c r="E75" s="70" t="s">
        <v>10</v>
      </c>
      <c r="F75" s="76" t="s">
        <v>113</v>
      </c>
      <c r="G75" s="74" t="s">
        <v>115</v>
      </c>
      <c r="H75" s="72" t="s">
        <v>114</v>
      </c>
      <c r="I75" s="72"/>
      <c r="J75" s="72"/>
      <c r="K75" s="74"/>
      <c r="L75" s="77"/>
      <c r="M75" s="124"/>
      <c r="N75" s="134"/>
      <c r="O75" s="15"/>
    </row>
    <row r="76" spans="1:15" ht="27.75" customHeight="1" x14ac:dyDescent="0.3">
      <c r="A76" s="83">
        <v>76</v>
      </c>
      <c r="B76" s="80" t="s">
        <v>1125</v>
      </c>
      <c r="C76" s="139">
        <v>21</v>
      </c>
      <c r="D76" s="70" t="s">
        <v>8</v>
      </c>
      <c r="E76" s="70" t="s">
        <v>10</v>
      </c>
      <c r="F76" s="76" t="s">
        <v>548</v>
      </c>
      <c r="G76" s="74" t="s">
        <v>488</v>
      </c>
      <c r="H76" s="72" t="s">
        <v>171</v>
      </c>
      <c r="I76" s="72"/>
      <c r="J76" s="72"/>
      <c r="K76" s="74"/>
      <c r="L76" s="77"/>
      <c r="M76" s="124"/>
      <c r="N76" s="134"/>
      <c r="O76" s="15"/>
    </row>
    <row r="77" spans="1:15" ht="72.599999999999994" customHeight="1" x14ac:dyDescent="0.3">
      <c r="A77" s="80">
        <v>77</v>
      </c>
      <c r="B77" s="80" t="s">
        <v>1126</v>
      </c>
      <c r="C77" s="139">
        <v>5</v>
      </c>
      <c r="D77" s="70" t="s">
        <v>8</v>
      </c>
      <c r="E77" s="70" t="s">
        <v>10</v>
      </c>
      <c r="F77" s="78" t="s">
        <v>1435</v>
      </c>
      <c r="G77" s="74" t="s">
        <v>1193</v>
      </c>
      <c r="H77" s="72" t="s">
        <v>1192</v>
      </c>
      <c r="I77" s="72"/>
      <c r="J77" s="72"/>
      <c r="K77" s="74"/>
      <c r="L77" s="144" t="s">
        <v>52</v>
      </c>
      <c r="M77" s="124"/>
      <c r="N77" s="134"/>
      <c r="O77" s="15"/>
    </row>
    <row r="78" spans="1:15" ht="33.75" customHeight="1" x14ac:dyDescent="0.3">
      <c r="A78" s="80">
        <v>78</v>
      </c>
      <c r="B78" s="80" t="s">
        <v>1127</v>
      </c>
      <c r="C78" s="139">
        <v>13</v>
      </c>
      <c r="D78" s="70" t="s">
        <v>8</v>
      </c>
      <c r="E78" s="70" t="s">
        <v>10</v>
      </c>
      <c r="F78" s="76" t="s">
        <v>549</v>
      </c>
      <c r="G78" s="74" t="s">
        <v>539</v>
      </c>
      <c r="H78" s="72" t="s">
        <v>149</v>
      </c>
      <c r="I78" s="72"/>
      <c r="J78" s="72"/>
      <c r="K78" s="74"/>
      <c r="L78" s="77"/>
      <c r="M78" s="124"/>
      <c r="N78" s="134"/>
      <c r="O78" s="15"/>
    </row>
    <row r="79" spans="1:15" ht="27.75" customHeight="1" x14ac:dyDescent="0.3">
      <c r="A79" s="80">
        <v>79</v>
      </c>
      <c r="B79" s="80" t="s">
        <v>1028</v>
      </c>
      <c r="C79" s="139">
        <v>18</v>
      </c>
      <c r="D79" s="70" t="s">
        <v>8</v>
      </c>
      <c r="E79" s="70" t="s">
        <v>10</v>
      </c>
      <c r="F79" s="76" t="s">
        <v>550</v>
      </c>
      <c r="G79" s="74" t="s">
        <v>157</v>
      </c>
      <c r="H79" s="72" t="s">
        <v>487</v>
      </c>
      <c r="I79" s="84"/>
      <c r="J79" s="72"/>
      <c r="K79" s="74"/>
      <c r="L79" s="77"/>
      <c r="M79" s="124"/>
      <c r="N79" s="134"/>
      <c r="O79" s="15"/>
    </row>
    <row r="80" spans="1:15" ht="27.75" customHeight="1" x14ac:dyDescent="0.3">
      <c r="A80" s="80">
        <v>80</v>
      </c>
      <c r="B80" s="80" t="s">
        <v>1128</v>
      </c>
      <c r="C80" s="139">
        <v>4</v>
      </c>
      <c r="D80" s="70" t="s">
        <v>8</v>
      </c>
      <c r="E80" s="70" t="s">
        <v>10</v>
      </c>
      <c r="F80" s="76" t="s">
        <v>550</v>
      </c>
      <c r="G80" s="74" t="s">
        <v>157</v>
      </c>
      <c r="H80" s="72" t="s">
        <v>1566</v>
      </c>
      <c r="I80" s="167"/>
      <c r="J80" s="71"/>
      <c r="K80" s="82"/>
      <c r="L80" s="81"/>
      <c r="M80" s="75"/>
      <c r="N80" s="134"/>
      <c r="O80" s="15"/>
    </row>
    <row r="81" spans="1:15" ht="27.75" customHeight="1" x14ac:dyDescent="0.3">
      <c r="A81" s="83">
        <v>81</v>
      </c>
      <c r="B81" s="80" t="s">
        <v>1129</v>
      </c>
      <c r="C81" s="139">
        <v>4</v>
      </c>
      <c r="D81" s="80" t="s">
        <v>8</v>
      </c>
      <c r="E81" s="80" t="s">
        <v>10</v>
      </c>
      <c r="F81" s="67" t="s">
        <v>132</v>
      </c>
      <c r="G81" s="82" t="s">
        <v>133</v>
      </c>
      <c r="H81" s="71" t="s">
        <v>134</v>
      </c>
      <c r="I81" s="72"/>
      <c r="J81" s="72"/>
      <c r="K81" s="72"/>
      <c r="L81" s="72"/>
      <c r="M81" s="124"/>
      <c r="N81" s="134"/>
      <c r="O81" s="15"/>
    </row>
    <row r="82" spans="1:15" ht="27.75" customHeight="1" x14ac:dyDescent="0.3">
      <c r="A82" s="80">
        <v>82</v>
      </c>
      <c r="B82" s="80" t="s">
        <v>1029</v>
      </c>
      <c r="C82" s="139">
        <v>20</v>
      </c>
      <c r="D82" s="80" t="s">
        <v>8</v>
      </c>
      <c r="E82" s="80" t="s">
        <v>10</v>
      </c>
      <c r="F82" s="67" t="s">
        <v>551</v>
      </c>
      <c r="G82" s="82" t="s">
        <v>123</v>
      </c>
      <c r="H82" s="71" t="s">
        <v>552</v>
      </c>
      <c r="I82" s="71"/>
      <c r="J82" s="71"/>
      <c r="K82" s="82"/>
      <c r="L82" s="77"/>
      <c r="M82" s="124"/>
      <c r="N82" s="134"/>
      <c r="O82" s="15"/>
    </row>
    <row r="83" spans="1:15" ht="43.5" customHeight="1" x14ac:dyDescent="0.3">
      <c r="A83" s="80">
        <v>83</v>
      </c>
      <c r="B83" s="80" t="s">
        <v>1733</v>
      </c>
      <c r="C83" s="139">
        <v>50</v>
      </c>
      <c r="D83" s="70" t="s">
        <v>8</v>
      </c>
      <c r="E83" s="70" t="s">
        <v>10</v>
      </c>
      <c r="F83" s="76" t="s">
        <v>553</v>
      </c>
      <c r="G83" s="74" t="s">
        <v>554</v>
      </c>
      <c r="H83" s="72" t="s">
        <v>555</v>
      </c>
      <c r="I83" s="72"/>
      <c r="J83" s="72"/>
      <c r="K83" s="74"/>
      <c r="L83" s="77"/>
      <c r="M83" s="124"/>
      <c r="N83" s="134"/>
      <c r="O83" s="15"/>
    </row>
    <row r="84" spans="1:15" ht="27.75" customHeight="1" x14ac:dyDescent="0.3">
      <c r="A84" s="83">
        <v>84</v>
      </c>
      <c r="B84" s="80" t="s">
        <v>1130</v>
      </c>
      <c r="C84" s="139">
        <v>36</v>
      </c>
      <c r="D84" s="80" t="s">
        <v>8</v>
      </c>
      <c r="E84" s="80" t="s">
        <v>10</v>
      </c>
      <c r="F84" s="67" t="s">
        <v>980</v>
      </c>
      <c r="G84" s="82" t="s">
        <v>488</v>
      </c>
      <c r="H84" s="71" t="s">
        <v>1242</v>
      </c>
      <c r="I84" s="72"/>
      <c r="J84" s="72"/>
      <c r="K84" s="74"/>
      <c r="L84" s="77"/>
      <c r="M84" s="124"/>
      <c r="N84" s="134"/>
      <c r="O84" s="15"/>
    </row>
    <row r="85" spans="1:15" ht="27.75" customHeight="1" x14ac:dyDescent="0.3">
      <c r="A85" s="80">
        <v>85</v>
      </c>
      <c r="B85" s="80" t="s">
        <v>1030</v>
      </c>
      <c r="C85" s="139" t="s">
        <v>1777</v>
      </c>
      <c r="D85" s="70" t="s">
        <v>8</v>
      </c>
      <c r="E85" s="70" t="s">
        <v>10</v>
      </c>
      <c r="F85" s="166" t="s">
        <v>1567</v>
      </c>
      <c r="G85" s="74" t="s">
        <v>1524</v>
      </c>
      <c r="H85" s="71" t="s">
        <v>861</v>
      </c>
      <c r="I85" s="72"/>
      <c r="J85" s="72"/>
      <c r="K85" s="74"/>
      <c r="L85" s="77"/>
      <c r="M85" s="124"/>
      <c r="N85" s="134"/>
      <c r="O85" s="15"/>
    </row>
    <row r="86" spans="1:15" ht="41.25" customHeight="1" x14ac:dyDescent="0.3">
      <c r="A86" s="80">
        <v>86</v>
      </c>
      <c r="B86" s="80" t="s">
        <v>1032</v>
      </c>
      <c r="C86" s="139">
        <v>51</v>
      </c>
      <c r="D86" s="70" t="s">
        <v>8</v>
      </c>
      <c r="E86" s="70" t="s">
        <v>10</v>
      </c>
      <c r="F86" s="76" t="s">
        <v>556</v>
      </c>
      <c r="G86" s="74" t="s">
        <v>557</v>
      </c>
      <c r="H86" s="72" t="s">
        <v>558</v>
      </c>
      <c r="I86" s="72"/>
      <c r="J86" s="72"/>
      <c r="K86" s="74"/>
      <c r="L86" s="77"/>
      <c r="M86" s="124"/>
      <c r="N86" s="134"/>
      <c r="O86" s="15"/>
    </row>
    <row r="87" spans="1:15" ht="27.75" customHeight="1" x14ac:dyDescent="0.3">
      <c r="A87" s="80">
        <v>87</v>
      </c>
      <c r="B87" s="80" t="s">
        <v>1131</v>
      </c>
      <c r="C87" s="139">
        <v>6</v>
      </c>
      <c r="D87" s="70" t="s">
        <v>8</v>
      </c>
      <c r="E87" s="70" t="s">
        <v>10</v>
      </c>
      <c r="F87" s="76" t="s">
        <v>560</v>
      </c>
      <c r="G87" s="74" t="s">
        <v>220</v>
      </c>
      <c r="H87" s="72" t="s">
        <v>561</v>
      </c>
      <c r="I87" s="72"/>
      <c r="J87" s="72"/>
      <c r="K87" s="74"/>
      <c r="L87" s="77"/>
      <c r="M87" s="124"/>
      <c r="N87" s="134"/>
      <c r="O87" s="15"/>
    </row>
    <row r="88" spans="1:15" ht="27.75" customHeight="1" x14ac:dyDescent="0.3">
      <c r="A88" s="80">
        <v>88</v>
      </c>
      <c r="B88" s="80" t="s">
        <v>1033</v>
      </c>
      <c r="C88" s="139" t="s">
        <v>1776</v>
      </c>
      <c r="D88" s="80" t="s">
        <v>8</v>
      </c>
      <c r="E88" s="80" t="s">
        <v>10</v>
      </c>
      <c r="F88" s="113" t="s">
        <v>1568</v>
      </c>
      <c r="G88" s="74" t="s">
        <v>1524</v>
      </c>
      <c r="H88" s="71" t="s">
        <v>861</v>
      </c>
      <c r="I88" s="72"/>
      <c r="J88" s="72"/>
      <c r="K88" s="74"/>
      <c r="L88" s="77"/>
      <c r="M88" s="124"/>
      <c r="N88" s="134"/>
      <c r="O88" s="15"/>
    </row>
    <row r="89" spans="1:15" ht="27.75" customHeight="1" x14ac:dyDescent="0.3">
      <c r="A89" s="83">
        <v>89</v>
      </c>
      <c r="B89" s="80" t="s">
        <v>1132</v>
      </c>
      <c r="C89" s="139" t="s">
        <v>1565</v>
      </c>
      <c r="D89" s="80" t="s">
        <v>8</v>
      </c>
      <c r="E89" s="80" t="s">
        <v>10</v>
      </c>
      <c r="F89" s="67" t="s">
        <v>1490</v>
      </c>
      <c r="G89" s="74" t="s">
        <v>1492</v>
      </c>
      <c r="H89" s="72" t="s">
        <v>1491</v>
      </c>
      <c r="I89" s="72"/>
      <c r="J89" s="72"/>
      <c r="K89" s="74"/>
      <c r="L89" s="77"/>
      <c r="M89" s="124"/>
      <c r="N89" s="134"/>
      <c r="O89" s="15"/>
    </row>
    <row r="90" spans="1:15" ht="27.75" customHeight="1" x14ac:dyDescent="0.3">
      <c r="A90" s="80">
        <v>90</v>
      </c>
      <c r="B90" s="80" t="s">
        <v>1734</v>
      </c>
      <c r="C90" s="139">
        <v>63</v>
      </c>
      <c r="D90" s="80" t="s">
        <v>8</v>
      </c>
      <c r="E90" s="80" t="s">
        <v>10</v>
      </c>
      <c r="F90" s="67" t="s">
        <v>562</v>
      </c>
      <c r="G90" s="82" t="s">
        <v>123</v>
      </c>
      <c r="H90" s="71" t="s">
        <v>254</v>
      </c>
      <c r="I90" s="72"/>
      <c r="J90" s="72"/>
      <c r="K90" s="82"/>
      <c r="L90" s="77"/>
      <c r="M90" s="124"/>
      <c r="N90" s="134"/>
      <c r="O90" s="15"/>
    </row>
    <row r="91" spans="1:15" ht="43.95" customHeight="1" x14ac:dyDescent="0.3">
      <c r="A91" s="80">
        <v>91</v>
      </c>
      <c r="B91" s="80" t="s">
        <v>1133</v>
      </c>
      <c r="C91" s="139">
        <v>0</v>
      </c>
      <c r="D91" s="70" t="s">
        <v>8</v>
      </c>
      <c r="E91" s="70" t="s">
        <v>10</v>
      </c>
      <c r="F91" s="180" t="s">
        <v>563</v>
      </c>
      <c r="G91" s="74" t="s">
        <v>123</v>
      </c>
      <c r="H91" s="72" t="s">
        <v>254</v>
      </c>
      <c r="I91" s="72"/>
      <c r="J91" s="72"/>
      <c r="K91" s="74"/>
      <c r="L91" s="77"/>
      <c r="M91" s="124"/>
      <c r="N91" s="134"/>
      <c r="O91" s="15"/>
    </row>
    <row r="92" spans="1:15" ht="43.95" customHeight="1" x14ac:dyDescent="0.3">
      <c r="A92" s="83">
        <v>92</v>
      </c>
      <c r="B92" s="80" t="s">
        <v>1134</v>
      </c>
      <c r="C92" s="181" t="s">
        <v>1565</v>
      </c>
      <c r="D92" s="98" t="s">
        <v>8</v>
      </c>
      <c r="E92" s="98" t="s">
        <v>10</v>
      </c>
      <c r="F92" s="99" t="s">
        <v>1698</v>
      </c>
      <c r="G92" s="100" t="s">
        <v>1492</v>
      </c>
      <c r="H92" s="90" t="s">
        <v>1491</v>
      </c>
      <c r="I92" s="90"/>
      <c r="J92" s="90"/>
      <c r="K92" s="100"/>
      <c r="L92" s="163"/>
      <c r="M92" s="131"/>
      <c r="N92" s="134"/>
      <c r="O92" s="15"/>
    </row>
    <row r="93" spans="1:15" ht="27.75" customHeight="1" x14ac:dyDescent="0.3">
      <c r="A93" s="80">
        <v>93</v>
      </c>
      <c r="B93" s="80" t="s">
        <v>1135</v>
      </c>
      <c r="C93" s="139">
        <v>0</v>
      </c>
      <c r="D93" s="80" t="s">
        <v>8</v>
      </c>
      <c r="E93" s="80" t="s">
        <v>10</v>
      </c>
      <c r="F93" s="67" t="s">
        <v>564</v>
      </c>
      <c r="G93" s="82" t="s">
        <v>123</v>
      </c>
      <c r="H93" s="71" t="s">
        <v>565</v>
      </c>
      <c r="I93" s="72"/>
      <c r="J93" s="72"/>
      <c r="K93" s="82"/>
      <c r="L93" s="77"/>
      <c r="M93" s="124"/>
      <c r="N93" s="134"/>
      <c r="O93" s="15"/>
    </row>
    <row r="94" spans="1:15" ht="39" customHeight="1" x14ac:dyDescent="0.3">
      <c r="A94" s="80">
        <v>94</v>
      </c>
      <c r="B94" s="80" t="s">
        <v>1136</v>
      </c>
      <c r="C94" s="139">
        <v>2</v>
      </c>
      <c r="D94" s="70" t="s">
        <v>8</v>
      </c>
      <c r="E94" s="70" t="s">
        <v>10</v>
      </c>
      <c r="F94" s="76" t="s">
        <v>566</v>
      </c>
      <c r="G94" s="74" t="s">
        <v>1243</v>
      </c>
      <c r="H94" s="72" t="s">
        <v>567</v>
      </c>
      <c r="I94" s="72"/>
      <c r="J94" s="72"/>
      <c r="K94" s="74"/>
      <c r="L94" s="72"/>
      <c r="M94" s="124"/>
      <c r="N94" s="134"/>
      <c r="O94" s="15"/>
    </row>
    <row r="95" spans="1:15" ht="27.75" customHeight="1" x14ac:dyDescent="0.3">
      <c r="A95" s="80">
        <v>95</v>
      </c>
      <c r="B95" s="80" t="s">
        <v>1137</v>
      </c>
      <c r="C95" s="139">
        <v>11</v>
      </c>
      <c r="D95" s="80" t="s">
        <v>8</v>
      </c>
      <c r="E95" s="80" t="s">
        <v>10</v>
      </c>
      <c r="F95" s="67" t="s">
        <v>135</v>
      </c>
      <c r="G95" s="82" t="s">
        <v>136</v>
      </c>
      <c r="H95" s="71" t="s">
        <v>137</v>
      </c>
      <c r="I95" s="72"/>
      <c r="J95" s="72"/>
      <c r="K95" s="82"/>
      <c r="L95" s="72"/>
      <c r="M95" s="124"/>
      <c r="N95" s="134"/>
      <c r="O95" s="15"/>
    </row>
    <row r="96" spans="1:15" ht="27.75" customHeight="1" x14ac:dyDescent="0.3">
      <c r="A96" s="80">
        <v>96</v>
      </c>
      <c r="B96" s="80" t="s">
        <v>1138</v>
      </c>
      <c r="C96" s="139">
        <v>3</v>
      </c>
      <c r="D96" s="70" t="s">
        <v>8</v>
      </c>
      <c r="E96" s="70" t="s">
        <v>10</v>
      </c>
      <c r="F96" s="76" t="s">
        <v>568</v>
      </c>
      <c r="G96" s="74" t="s">
        <v>539</v>
      </c>
      <c r="H96" s="72" t="s">
        <v>569</v>
      </c>
      <c r="I96" s="72"/>
      <c r="J96" s="72"/>
      <c r="K96" s="74"/>
      <c r="L96" s="77"/>
      <c r="M96" s="124"/>
      <c r="N96" s="134"/>
      <c r="O96" s="15"/>
    </row>
    <row r="97" spans="1:15" ht="27.75" customHeight="1" x14ac:dyDescent="0.3">
      <c r="A97" s="83">
        <v>97</v>
      </c>
      <c r="B97" s="80" t="s">
        <v>1034</v>
      </c>
      <c r="C97" s="139">
        <v>5</v>
      </c>
      <c r="D97" s="70" t="s">
        <v>8</v>
      </c>
      <c r="E97" s="70" t="s">
        <v>10</v>
      </c>
      <c r="F97" s="76" t="s">
        <v>570</v>
      </c>
      <c r="G97" s="74" t="s">
        <v>539</v>
      </c>
      <c r="H97" s="72" t="s">
        <v>571</v>
      </c>
      <c r="I97" s="72"/>
      <c r="J97" s="72"/>
      <c r="K97" s="74"/>
      <c r="L97" s="77"/>
      <c r="M97" s="124"/>
      <c r="N97" s="134"/>
      <c r="O97" s="15"/>
    </row>
    <row r="98" spans="1:15" ht="27.75" customHeight="1" x14ac:dyDescent="0.3">
      <c r="A98" s="80">
        <v>98</v>
      </c>
      <c r="B98" s="80" t="s">
        <v>1139</v>
      </c>
      <c r="C98" s="139">
        <f>314+50</f>
        <v>364</v>
      </c>
      <c r="D98" s="80" t="s">
        <v>8</v>
      </c>
      <c r="E98" s="80" t="s">
        <v>10</v>
      </c>
      <c r="F98" s="67" t="s">
        <v>138</v>
      </c>
      <c r="G98" s="82" t="s">
        <v>139</v>
      </c>
      <c r="H98" s="71" t="s">
        <v>118</v>
      </c>
      <c r="I98" s="72"/>
      <c r="J98" s="72"/>
      <c r="K98" s="82"/>
      <c r="L98" s="72"/>
      <c r="M98" s="124"/>
      <c r="N98" s="134"/>
      <c r="O98" s="15"/>
    </row>
    <row r="99" spans="1:15" ht="27.75" customHeight="1" x14ac:dyDescent="0.3">
      <c r="A99" s="80">
        <v>99</v>
      </c>
      <c r="B99" s="80" t="s">
        <v>1140</v>
      </c>
      <c r="C99" s="139">
        <v>0</v>
      </c>
      <c r="D99" s="80" t="s">
        <v>8</v>
      </c>
      <c r="E99" s="71" t="s">
        <v>140</v>
      </c>
      <c r="F99" s="67" t="s">
        <v>572</v>
      </c>
      <c r="G99" s="82" t="s">
        <v>142</v>
      </c>
      <c r="H99" s="71" t="s">
        <v>573</v>
      </c>
      <c r="I99" s="72"/>
      <c r="J99" s="72"/>
      <c r="K99" s="82"/>
      <c r="L99" s="77"/>
      <c r="M99" s="124"/>
      <c r="N99" s="134"/>
      <c r="O99" s="15"/>
    </row>
    <row r="100" spans="1:15" ht="27.75" customHeight="1" x14ac:dyDescent="0.3">
      <c r="A100" s="83">
        <v>100</v>
      </c>
      <c r="B100" s="80" t="s">
        <v>1141</v>
      </c>
      <c r="C100" s="139">
        <v>9</v>
      </c>
      <c r="D100" s="70" t="s">
        <v>8</v>
      </c>
      <c r="E100" s="72" t="s">
        <v>140</v>
      </c>
      <c r="F100" s="76" t="s">
        <v>574</v>
      </c>
      <c r="G100" s="74" t="s">
        <v>142</v>
      </c>
      <c r="H100" s="72" t="s">
        <v>94</v>
      </c>
      <c r="I100" s="72"/>
      <c r="J100" s="72"/>
      <c r="K100" s="74"/>
      <c r="L100" s="77"/>
      <c r="M100" s="124"/>
      <c r="N100" s="134"/>
      <c r="O100" s="15"/>
    </row>
    <row r="101" spans="1:15" s="68" customFormat="1" ht="27.75" customHeight="1" x14ac:dyDescent="0.3">
      <c r="A101" s="80">
        <v>101</v>
      </c>
      <c r="B101" s="80" t="s">
        <v>1035</v>
      </c>
      <c r="C101" s="139">
        <v>1</v>
      </c>
      <c r="D101" s="80" t="s">
        <v>8</v>
      </c>
      <c r="E101" s="71" t="s">
        <v>994</v>
      </c>
      <c r="F101" s="65" t="s">
        <v>1186</v>
      </c>
      <c r="G101" s="80" t="s">
        <v>142</v>
      </c>
      <c r="H101" s="80" t="s">
        <v>143</v>
      </c>
      <c r="I101" s="71"/>
      <c r="J101" s="80"/>
      <c r="K101" s="197"/>
      <c r="L101" s="80"/>
      <c r="M101" s="198"/>
      <c r="N101" s="134"/>
      <c r="O101" s="15"/>
    </row>
    <row r="102" spans="1:15" ht="52.95" customHeight="1" x14ac:dyDescent="0.3">
      <c r="A102" s="80">
        <v>102</v>
      </c>
      <c r="B102" s="80" t="s">
        <v>1036</v>
      </c>
      <c r="C102" s="139">
        <v>1</v>
      </c>
      <c r="D102" s="70" t="s">
        <v>8</v>
      </c>
      <c r="E102" s="72" t="s">
        <v>140</v>
      </c>
      <c r="F102" s="76" t="s">
        <v>141</v>
      </c>
      <c r="G102" s="74" t="s">
        <v>142</v>
      </c>
      <c r="H102" s="72" t="s">
        <v>94</v>
      </c>
      <c r="I102" s="72"/>
      <c r="J102" s="72"/>
      <c r="K102" s="74"/>
      <c r="L102" s="72"/>
      <c r="M102" s="124"/>
      <c r="N102" s="134"/>
      <c r="O102" s="15"/>
    </row>
    <row r="103" spans="1:15" ht="27.75" customHeight="1" x14ac:dyDescent="0.3">
      <c r="A103" s="80">
        <v>103</v>
      </c>
      <c r="B103" s="80" t="s">
        <v>1142</v>
      </c>
      <c r="C103" s="139">
        <v>0</v>
      </c>
      <c r="D103" s="70" t="s">
        <v>8</v>
      </c>
      <c r="E103" s="70" t="s">
        <v>12</v>
      </c>
      <c r="F103" s="76" t="s">
        <v>1436</v>
      </c>
      <c r="G103" s="74" t="s">
        <v>148</v>
      </c>
      <c r="H103" s="72" t="s">
        <v>149</v>
      </c>
      <c r="I103" s="72"/>
      <c r="J103" s="72"/>
      <c r="K103" s="74"/>
      <c r="L103" s="72"/>
      <c r="M103" s="124"/>
      <c r="N103" s="134"/>
      <c r="O103" s="15"/>
    </row>
    <row r="104" spans="1:15" ht="46.2" customHeight="1" x14ac:dyDescent="0.3">
      <c r="A104" s="80">
        <v>104</v>
      </c>
      <c r="B104" s="80" t="s">
        <v>1037</v>
      </c>
      <c r="C104" s="139">
        <v>11</v>
      </c>
      <c r="D104" s="70" t="s">
        <v>8</v>
      </c>
      <c r="E104" s="70" t="s">
        <v>12</v>
      </c>
      <c r="F104" s="76" t="s">
        <v>1437</v>
      </c>
      <c r="G104" s="74" t="s">
        <v>157</v>
      </c>
      <c r="H104" s="72" t="s">
        <v>149</v>
      </c>
      <c r="I104" s="72"/>
      <c r="J104" s="72"/>
      <c r="K104" s="74"/>
      <c r="L104" s="77"/>
      <c r="M104" s="124"/>
      <c r="N104" s="134"/>
      <c r="O104" s="15"/>
    </row>
    <row r="105" spans="1:15" s="68" customFormat="1" ht="27.75" customHeight="1" x14ac:dyDescent="0.3">
      <c r="A105" s="83">
        <v>105</v>
      </c>
      <c r="B105" s="80" t="s">
        <v>1143</v>
      </c>
      <c r="C105" s="139">
        <v>42</v>
      </c>
      <c r="D105" s="80" t="s">
        <v>8</v>
      </c>
      <c r="E105" s="80" t="s">
        <v>12</v>
      </c>
      <c r="F105" s="67" t="s">
        <v>150</v>
      </c>
      <c r="G105" s="82" t="s">
        <v>148</v>
      </c>
      <c r="H105" s="71" t="s">
        <v>151</v>
      </c>
      <c r="I105" s="71"/>
      <c r="J105" s="71"/>
      <c r="K105" s="82"/>
      <c r="L105" s="71"/>
      <c r="M105" s="75"/>
      <c r="N105" s="134"/>
      <c r="O105" s="15"/>
    </row>
    <row r="106" spans="1:15" ht="45.6" customHeight="1" x14ac:dyDescent="0.3">
      <c r="A106" s="80">
        <v>106</v>
      </c>
      <c r="B106" s="80" t="s">
        <v>1144</v>
      </c>
      <c r="C106" s="139">
        <v>1</v>
      </c>
      <c r="D106" s="70" t="s">
        <v>8</v>
      </c>
      <c r="E106" s="70" t="s">
        <v>12</v>
      </c>
      <c r="F106" s="76" t="s">
        <v>1438</v>
      </c>
      <c r="G106" s="74" t="s">
        <v>157</v>
      </c>
      <c r="H106" s="72" t="s">
        <v>149</v>
      </c>
      <c r="I106" s="72"/>
      <c r="J106" s="72"/>
      <c r="K106" s="74"/>
      <c r="L106" s="77"/>
      <c r="M106" s="124"/>
      <c r="N106" s="134"/>
      <c r="O106" s="15"/>
    </row>
    <row r="107" spans="1:15" ht="55.2" customHeight="1" x14ac:dyDescent="0.3">
      <c r="A107" s="80">
        <v>107</v>
      </c>
      <c r="B107" s="80" t="s">
        <v>1145</v>
      </c>
      <c r="C107" s="139">
        <v>1</v>
      </c>
      <c r="D107" s="70" t="s">
        <v>8</v>
      </c>
      <c r="E107" s="70" t="s">
        <v>12</v>
      </c>
      <c r="F107" s="76" t="s">
        <v>1439</v>
      </c>
      <c r="G107" s="74" t="s">
        <v>157</v>
      </c>
      <c r="H107" s="72" t="s">
        <v>149</v>
      </c>
      <c r="I107" s="72"/>
      <c r="J107" s="72"/>
      <c r="K107" s="74"/>
      <c r="L107" s="77"/>
      <c r="M107" s="124"/>
      <c r="N107" s="134"/>
      <c r="O107" s="15"/>
    </row>
    <row r="108" spans="1:15" ht="49.95" customHeight="1" x14ac:dyDescent="0.3">
      <c r="A108" s="83">
        <v>108</v>
      </c>
      <c r="B108" s="80" t="s">
        <v>1146</v>
      </c>
      <c r="C108" s="139">
        <v>1</v>
      </c>
      <c r="D108" s="70" t="s">
        <v>8</v>
      </c>
      <c r="E108" s="70" t="s">
        <v>12</v>
      </c>
      <c r="F108" s="76" t="s">
        <v>1440</v>
      </c>
      <c r="G108" s="74" t="s">
        <v>157</v>
      </c>
      <c r="H108" s="72" t="s">
        <v>149</v>
      </c>
      <c r="I108" s="72"/>
      <c r="J108" s="72"/>
      <c r="K108" s="74"/>
      <c r="L108" s="77"/>
      <c r="M108" s="124"/>
      <c r="N108" s="134"/>
      <c r="O108" s="15"/>
    </row>
    <row r="109" spans="1:15" s="68" customFormat="1" ht="27.75" customHeight="1" x14ac:dyDescent="0.3">
      <c r="A109" s="80">
        <v>109</v>
      </c>
      <c r="B109" s="80" t="s">
        <v>1038</v>
      </c>
      <c r="C109" s="139">
        <v>40</v>
      </c>
      <c r="D109" s="80" t="s">
        <v>8</v>
      </c>
      <c r="E109" s="80" t="s">
        <v>12</v>
      </c>
      <c r="F109" s="67" t="s">
        <v>1441</v>
      </c>
      <c r="G109" s="82" t="s">
        <v>148</v>
      </c>
      <c r="H109" s="71" t="s">
        <v>575</v>
      </c>
      <c r="I109" s="71"/>
      <c r="J109" s="71"/>
      <c r="K109" s="82"/>
      <c r="L109" s="81"/>
      <c r="M109" s="75"/>
      <c r="N109" s="134"/>
      <c r="O109" s="15"/>
    </row>
    <row r="110" spans="1:15" ht="31.2" customHeight="1" x14ac:dyDescent="0.3">
      <c r="A110" s="80">
        <v>110</v>
      </c>
      <c r="B110" s="80" t="s">
        <v>1147</v>
      </c>
      <c r="C110" s="139">
        <v>1</v>
      </c>
      <c r="D110" s="70" t="s">
        <v>8</v>
      </c>
      <c r="E110" s="70" t="s">
        <v>12</v>
      </c>
      <c r="F110" s="76" t="s">
        <v>576</v>
      </c>
      <c r="G110" s="74" t="s">
        <v>157</v>
      </c>
      <c r="H110" s="72" t="s">
        <v>149</v>
      </c>
      <c r="I110" s="71"/>
      <c r="J110" s="72"/>
      <c r="K110" s="74"/>
      <c r="L110" s="77"/>
      <c r="M110" s="124"/>
      <c r="N110" s="134"/>
      <c r="O110" s="15"/>
    </row>
    <row r="111" spans="1:15" ht="27.75" customHeight="1" x14ac:dyDescent="0.3">
      <c r="A111" s="80">
        <v>111</v>
      </c>
      <c r="B111" s="80" t="s">
        <v>1043</v>
      </c>
      <c r="C111" s="139">
        <v>6</v>
      </c>
      <c r="D111" s="70" t="s">
        <v>8</v>
      </c>
      <c r="E111" s="70" t="s">
        <v>12</v>
      </c>
      <c r="F111" s="76" t="s">
        <v>1442</v>
      </c>
      <c r="G111" s="74" t="s">
        <v>148</v>
      </c>
      <c r="H111" s="72" t="s">
        <v>149</v>
      </c>
      <c r="I111" s="71"/>
      <c r="J111" s="72"/>
      <c r="K111" s="74"/>
      <c r="L111" s="77"/>
      <c r="M111" s="124"/>
      <c r="N111" s="134"/>
      <c r="O111" s="15"/>
    </row>
    <row r="112" spans="1:15" ht="43.95" customHeight="1" x14ac:dyDescent="0.3">
      <c r="A112" s="80">
        <v>112</v>
      </c>
      <c r="B112" s="80" t="s">
        <v>1042</v>
      </c>
      <c r="C112" s="139">
        <v>1</v>
      </c>
      <c r="D112" s="70" t="s">
        <v>8</v>
      </c>
      <c r="E112" s="70" t="s">
        <v>12</v>
      </c>
      <c r="F112" s="76" t="s">
        <v>1443</v>
      </c>
      <c r="G112" s="74" t="s">
        <v>157</v>
      </c>
      <c r="H112" s="72" t="s">
        <v>149</v>
      </c>
      <c r="I112" s="71"/>
      <c r="J112" s="72"/>
      <c r="K112" s="74"/>
      <c r="L112" s="77"/>
      <c r="M112" s="124"/>
      <c r="N112" s="134"/>
      <c r="O112" s="15"/>
    </row>
    <row r="113" spans="1:15" ht="41.4" customHeight="1" x14ac:dyDescent="0.3">
      <c r="A113" s="83">
        <v>113</v>
      </c>
      <c r="B113" s="80" t="s">
        <v>1044</v>
      </c>
      <c r="C113" s="146">
        <v>0</v>
      </c>
      <c r="D113" s="66" t="s">
        <v>8</v>
      </c>
      <c r="E113" s="80" t="s">
        <v>144</v>
      </c>
      <c r="F113" s="65" t="s">
        <v>987</v>
      </c>
      <c r="G113" s="80" t="s">
        <v>986</v>
      </c>
      <c r="H113" s="80" t="s">
        <v>149</v>
      </c>
      <c r="I113" s="70"/>
      <c r="J113" s="70"/>
      <c r="K113" s="70"/>
      <c r="L113" s="70"/>
      <c r="M113" s="70"/>
      <c r="N113" s="134"/>
      <c r="O113" s="15"/>
    </row>
    <row r="114" spans="1:15" ht="27.75" customHeight="1" x14ac:dyDescent="0.3">
      <c r="A114" s="80">
        <v>114</v>
      </c>
      <c r="B114" s="80" t="s">
        <v>1148</v>
      </c>
      <c r="C114" s="139">
        <v>17</v>
      </c>
      <c r="D114" s="70" t="s">
        <v>8</v>
      </c>
      <c r="E114" s="70" t="s">
        <v>12</v>
      </c>
      <c r="F114" s="76" t="s">
        <v>577</v>
      </c>
      <c r="G114" s="74" t="s">
        <v>578</v>
      </c>
      <c r="H114" s="72" t="s">
        <v>579</v>
      </c>
      <c r="I114" s="72"/>
      <c r="J114" s="72"/>
      <c r="K114" s="74"/>
      <c r="L114" s="77"/>
      <c r="M114" s="124"/>
      <c r="N114" s="134"/>
      <c r="O114" s="15"/>
    </row>
    <row r="115" spans="1:15" ht="27.75" customHeight="1" x14ac:dyDescent="0.3">
      <c r="A115" s="80">
        <v>115</v>
      </c>
      <c r="B115" s="80" t="s">
        <v>1041</v>
      </c>
      <c r="C115" s="139">
        <v>2</v>
      </c>
      <c r="D115" s="70" t="s">
        <v>8</v>
      </c>
      <c r="E115" s="70" t="s">
        <v>12</v>
      </c>
      <c r="F115" s="76" t="s">
        <v>152</v>
      </c>
      <c r="G115" s="74" t="s">
        <v>148</v>
      </c>
      <c r="H115" s="72" t="s">
        <v>151</v>
      </c>
      <c r="I115" s="72"/>
      <c r="J115" s="72"/>
      <c r="K115" s="74"/>
      <c r="L115" s="72"/>
      <c r="M115" s="124"/>
      <c r="N115" s="134"/>
      <c r="O115" s="15"/>
    </row>
    <row r="116" spans="1:15" ht="27.75" customHeight="1" x14ac:dyDescent="0.3">
      <c r="A116" s="83">
        <v>116</v>
      </c>
      <c r="B116" s="80" t="s">
        <v>1149</v>
      </c>
      <c r="C116" s="139">
        <v>10</v>
      </c>
      <c r="D116" s="70" t="s">
        <v>8</v>
      </c>
      <c r="E116" s="70" t="s">
        <v>144</v>
      </c>
      <c r="F116" s="76" t="s">
        <v>581</v>
      </c>
      <c r="G116" s="74" t="s">
        <v>582</v>
      </c>
      <c r="H116" s="72" t="s">
        <v>583</v>
      </c>
      <c r="I116" s="72"/>
      <c r="J116" s="72"/>
      <c r="K116" s="74"/>
      <c r="L116" s="77"/>
      <c r="M116" s="124"/>
      <c r="N116" s="134"/>
      <c r="O116" s="15"/>
    </row>
    <row r="117" spans="1:15" ht="27.75" customHeight="1" x14ac:dyDescent="0.3">
      <c r="A117" s="80">
        <v>117</v>
      </c>
      <c r="B117" s="80" t="s">
        <v>1150</v>
      </c>
      <c r="C117" s="139">
        <v>0</v>
      </c>
      <c r="D117" s="70" t="s">
        <v>8</v>
      </c>
      <c r="E117" s="70" t="s">
        <v>144</v>
      </c>
      <c r="F117" s="76" t="s">
        <v>1213</v>
      </c>
      <c r="G117" s="74" t="s">
        <v>157</v>
      </c>
      <c r="H117" s="72" t="s">
        <v>149</v>
      </c>
      <c r="I117" s="72"/>
      <c r="J117" s="72"/>
      <c r="K117" s="74"/>
      <c r="L117" s="77"/>
      <c r="M117" s="124"/>
      <c r="N117" s="134"/>
      <c r="O117" s="15"/>
    </row>
    <row r="118" spans="1:15" ht="27.75" customHeight="1" x14ac:dyDescent="0.3">
      <c r="A118" s="80">
        <v>118</v>
      </c>
      <c r="B118" s="80" t="s">
        <v>1040</v>
      </c>
      <c r="C118" s="139">
        <v>4</v>
      </c>
      <c r="D118" s="70" t="s">
        <v>8</v>
      </c>
      <c r="E118" s="70" t="s">
        <v>12</v>
      </c>
      <c r="F118" s="76" t="s">
        <v>584</v>
      </c>
      <c r="G118" s="74" t="s">
        <v>586</v>
      </c>
      <c r="H118" s="72" t="s">
        <v>585</v>
      </c>
      <c r="I118" s="72"/>
      <c r="J118" s="72"/>
      <c r="K118" s="74"/>
      <c r="L118" s="77"/>
      <c r="M118" s="124"/>
      <c r="N118" s="134"/>
      <c r="O118" s="15"/>
    </row>
    <row r="119" spans="1:15" ht="27.75" customHeight="1" x14ac:dyDescent="0.3">
      <c r="A119" s="80">
        <v>119</v>
      </c>
      <c r="B119" s="80" t="s">
        <v>1039</v>
      </c>
      <c r="C119" s="139">
        <v>3</v>
      </c>
      <c r="D119" s="70" t="s">
        <v>8</v>
      </c>
      <c r="E119" s="70" t="s">
        <v>12</v>
      </c>
      <c r="F119" s="76" t="s">
        <v>153</v>
      </c>
      <c r="G119" s="74" t="s">
        <v>148</v>
      </c>
      <c r="H119" s="72" t="s">
        <v>154</v>
      </c>
      <c r="I119" s="72"/>
      <c r="J119" s="72"/>
      <c r="K119" s="74"/>
      <c r="L119" s="72"/>
      <c r="M119" s="124"/>
      <c r="N119" s="134"/>
      <c r="O119" s="15"/>
    </row>
    <row r="120" spans="1:15" ht="27.75" customHeight="1" x14ac:dyDescent="0.3">
      <c r="A120" s="80">
        <v>120</v>
      </c>
      <c r="B120" s="80" t="s">
        <v>1151</v>
      </c>
      <c r="C120" s="139">
        <v>35</v>
      </c>
      <c r="D120" s="80" t="s">
        <v>8</v>
      </c>
      <c r="E120" s="80" t="s">
        <v>144</v>
      </c>
      <c r="F120" s="67" t="s">
        <v>155</v>
      </c>
      <c r="G120" s="82" t="s">
        <v>1240</v>
      </c>
      <c r="H120" s="71" t="s">
        <v>114</v>
      </c>
      <c r="I120" s="72"/>
      <c r="J120" s="72"/>
      <c r="K120" s="82"/>
      <c r="L120" s="72"/>
      <c r="M120" s="124"/>
      <c r="N120" s="134"/>
      <c r="O120" s="15"/>
    </row>
    <row r="121" spans="1:15" s="68" customFormat="1" ht="36" customHeight="1" x14ac:dyDescent="0.3">
      <c r="A121" s="83">
        <v>121</v>
      </c>
      <c r="B121" s="80" t="s">
        <v>1045</v>
      </c>
      <c r="C121" s="139">
        <v>1</v>
      </c>
      <c r="D121" s="70" t="s">
        <v>8</v>
      </c>
      <c r="E121" s="70" t="s">
        <v>144</v>
      </c>
      <c r="F121" s="76" t="s">
        <v>156</v>
      </c>
      <c r="G121" s="74" t="s">
        <v>157</v>
      </c>
      <c r="H121" s="72" t="s">
        <v>149</v>
      </c>
      <c r="I121" s="71"/>
      <c r="J121" s="72"/>
      <c r="K121" s="74"/>
      <c r="L121" s="72"/>
      <c r="M121" s="124"/>
      <c r="N121" s="134"/>
      <c r="O121" s="15"/>
    </row>
    <row r="122" spans="1:15" s="68" customFormat="1" ht="41.4" customHeight="1" x14ac:dyDescent="0.3">
      <c r="A122" s="80">
        <v>122</v>
      </c>
      <c r="B122" s="80" t="s">
        <v>1046</v>
      </c>
      <c r="C122" s="139">
        <v>1</v>
      </c>
      <c r="D122" s="70" t="s">
        <v>8</v>
      </c>
      <c r="E122" s="70" t="s">
        <v>144</v>
      </c>
      <c r="F122" s="76" t="s">
        <v>1444</v>
      </c>
      <c r="G122" s="74" t="s">
        <v>157</v>
      </c>
      <c r="H122" s="72" t="s">
        <v>149</v>
      </c>
      <c r="I122" s="72"/>
      <c r="J122" s="72"/>
      <c r="K122" s="74"/>
      <c r="L122" s="77"/>
      <c r="M122" s="124"/>
      <c r="N122" s="134"/>
      <c r="O122" s="15"/>
    </row>
    <row r="123" spans="1:15" ht="27.75" customHeight="1" x14ac:dyDescent="0.3">
      <c r="A123" s="80">
        <v>123</v>
      </c>
      <c r="B123" s="80" t="s">
        <v>1735</v>
      </c>
      <c r="C123" s="139">
        <v>1</v>
      </c>
      <c r="D123" s="70" t="s">
        <v>8</v>
      </c>
      <c r="E123" s="70" t="s">
        <v>12</v>
      </c>
      <c r="F123" s="76" t="s">
        <v>587</v>
      </c>
      <c r="G123" s="74" t="s">
        <v>588</v>
      </c>
      <c r="H123" s="72" t="s">
        <v>589</v>
      </c>
      <c r="I123" s="72"/>
      <c r="J123" s="72"/>
      <c r="K123" s="74"/>
      <c r="L123" s="77"/>
      <c r="M123" s="124"/>
      <c r="N123" s="134"/>
      <c r="O123" s="15"/>
    </row>
    <row r="124" spans="1:15" ht="39.75" customHeight="1" x14ac:dyDescent="0.3">
      <c r="A124" s="83">
        <v>124</v>
      </c>
      <c r="B124" s="80" t="s">
        <v>1152</v>
      </c>
      <c r="C124" s="139">
        <v>13</v>
      </c>
      <c r="D124" s="80" t="s">
        <v>8</v>
      </c>
      <c r="E124" s="80" t="s">
        <v>12</v>
      </c>
      <c r="F124" s="67" t="s">
        <v>591</v>
      </c>
      <c r="G124" s="82" t="s">
        <v>157</v>
      </c>
      <c r="H124" s="71" t="s">
        <v>159</v>
      </c>
      <c r="I124" s="72"/>
      <c r="J124" s="72"/>
      <c r="K124" s="82"/>
      <c r="L124" s="77"/>
      <c r="M124" s="124"/>
      <c r="N124" s="134"/>
      <c r="O124" s="15"/>
    </row>
    <row r="125" spans="1:15" ht="27.75" customHeight="1" x14ac:dyDescent="0.3">
      <c r="A125" s="80">
        <v>125</v>
      </c>
      <c r="B125" s="80" t="s">
        <v>1047</v>
      </c>
      <c r="C125" s="139">
        <v>1</v>
      </c>
      <c r="D125" s="70" t="s">
        <v>8</v>
      </c>
      <c r="E125" s="70" t="s">
        <v>12</v>
      </c>
      <c r="F125" s="76" t="s">
        <v>158</v>
      </c>
      <c r="G125" s="74" t="s">
        <v>157</v>
      </c>
      <c r="H125" s="72" t="s">
        <v>159</v>
      </c>
      <c r="I125" s="72"/>
      <c r="J125" s="72"/>
      <c r="K125" s="74"/>
      <c r="L125" s="72"/>
      <c r="M125" s="124"/>
      <c r="N125" s="134"/>
      <c r="O125" s="15"/>
    </row>
    <row r="126" spans="1:15" ht="27.75" customHeight="1" x14ac:dyDescent="0.3">
      <c r="A126" s="80">
        <v>126</v>
      </c>
      <c r="B126" s="80" t="s">
        <v>1736</v>
      </c>
      <c r="C126" s="139">
        <v>25</v>
      </c>
      <c r="D126" s="80" t="s">
        <v>8</v>
      </c>
      <c r="E126" s="80" t="s">
        <v>12</v>
      </c>
      <c r="F126" s="67" t="s">
        <v>592</v>
      </c>
      <c r="G126" s="82" t="s">
        <v>157</v>
      </c>
      <c r="H126" s="71" t="s">
        <v>159</v>
      </c>
      <c r="I126" s="72"/>
      <c r="J126" s="72"/>
      <c r="K126" s="82"/>
      <c r="L126" s="77"/>
      <c r="M126" s="124"/>
      <c r="N126" s="169"/>
      <c r="O126" s="18"/>
    </row>
    <row r="127" spans="1:15" ht="27.75" customHeight="1" x14ac:dyDescent="0.3">
      <c r="A127" s="80">
        <v>127</v>
      </c>
      <c r="B127" s="80" t="s">
        <v>602</v>
      </c>
      <c r="C127" s="181" t="s">
        <v>1565</v>
      </c>
      <c r="D127" s="98" t="s">
        <v>8</v>
      </c>
      <c r="E127" s="98" t="s">
        <v>13</v>
      </c>
      <c r="F127" s="99" t="s">
        <v>1699</v>
      </c>
      <c r="G127" s="100" t="s">
        <v>1494</v>
      </c>
      <c r="H127" s="90" t="s">
        <v>1493</v>
      </c>
      <c r="I127" s="90"/>
      <c r="J127" s="90"/>
      <c r="K127" s="100"/>
      <c r="L127" s="163"/>
      <c r="M127" s="131"/>
      <c r="N127" s="169"/>
      <c r="O127" s="18"/>
    </row>
    <row r="128" spans="1:15" ht="27.75" customHeight="1" x14ac:dyDescent="0.3">
      <c r="A128" s="80">
        <v>128</v>
      </c>
      <c r="B128" s="80" t="s">
        <v>1737</v>
      </c>
      <c r="C128" s="139">
        <v>11</v>
      </c>
      <c r="D128" s="70" t="s">
        <v>8</v>
      </c>
      <c r="E128" s="70" t="s">
        <v>13</v>
      </c>
      <c r="F128" s="76" t="s">
        <v>166</v>
      </c>
      <c r="G128" s="74" t="s">
        <v>123</v>
      </c>
      <c r="H128" s="72" t="s">
        <v>167</v>
      </c>
      <c r="I128" s="72"/>
      <c r="J128" s="72"/>
      <c r="K128" s="74"/>
      <c r="L128" s="72"/>
      <c r="M128" s="124"/>
      <c r="N128" s="134"/>
      <c r="O128" s="15"/>
    </row>
    <row r="129" spans="1:15" ht="27.75" customHeight="1" x14ac:dyDescent="0.3">
      <c r="A129" s="83">
        <v>129</v>
      </c>
      <c r="B129" s="80" t="s">
        <v>604</v>
      </c>
      <c r="C129" s="139">
        <v>100</v>
      </c>
      <c r="D129" s="70" t="s">
        <v>8</v>
      </c>
      <c r="E129" s="70" t="s">
        <v>13</v>
      </c>
      <c r="F129" s="76" t="s">
        <v>164</v>
      </c>
      <c r="G129" s="74" t="s">
        <v>165</v>
      </c>
      <c r="H129" s="72" t="s">
        <v>1244</v>
      </c>
      <c r="I129" s="71"/>
      <c r="J129" s="71"/>
      <c r="K129" s="82"/>
      <c r="L129" s="71"/>
      <c r="M129" s="75"/>
      <c r="N129" s="134"/>
      <c r="O129" s="15"/>
    </row>
    <row r="130" spans="1:15" ht="119.4" customHeight="1" x14ac:dyDescent="0.3">
      <c r="A130" s="80">
        <v>130</v>
      </c>
      <c r="B130" s="80" t="s">
        <v>607</v>
      </c>
      <c r="C130" s="139">
        <v>183</v>
      </c>
      <c r="D130" s="70" t="s">
        <v>8</v>
      </c>
      <c r="E130" s="70" t="s">
        <v>13</v>
      </c>
      <c r="F130" s="73" t="s">
        <v>1445</v>
      </c>
      <c r="G130" s="74" t="s">
        <v>169</v>
      </c>
      <c r="H130" s="72" t="s">
        <v>1244</v>
      </c>
      <c r="I130" s="72"/>
      <c r="J130" s="72"/>
      <c r="K130" s="74"/>
      <c r="L130" s="144" t="s">
        <v>52</v>
      </c>
      <c r="M130" s="124"/>
      <c r="N130" s="134"/>
      <c r="O130" s="15"/>
    </row>
    <row r="131" spans="1:15" ht="27.75" customHeight="1" x14ac:dyDescent="0.3">
      <c r="A131" s="80">
        <v>131</v>
      </c>
      <c r="B131" s="80" t="s">
        <v>609</v>
      </c>
      <c r="C131" s="139">
        <v>0</v>
      </c>
      <c r="D131" s="70" t="s">
        <v>8</v>
      </c>
      <c r="E131" s="70" t="s">
        <v>13</v>
      </c>
      <c r="F131" s="76" t="s">
        <v>170</v>
      </c>
      <c r="G131" s="74" t="s">
        <v>123</v>
      </c>
      <c r="H131" s="72" t="s">
        <v>1244</v>
      </c>
      <c r="I131" s="72"/>
      <c r="J131" s="72"/>
      <c r="K131" s="74"/>
      <c r="L131" s="72"/>
      <c r="M131" s="124"/>
      <c r="N131" s="134"/>
      <c r="O131" s="15"/>
    </row>
    <row r="132" spans="1:15" ht="43.95" customHeight="1" x14ac:dyDescent="0.3">
      <c r="A132" s="83">
        <v>132</v>
      </c>
      <c r="B132" s="80" t="s">
        <v>612</v>
      </c>
      <c r="C132" s="139">
        <v>0</v>
      </c>
      <c r="D132" s="70" t="s">
        <v>8</v>
      </c>
      <c r="E132" s="70" t="s">
        <v>13</v>
      </c>
      <c r="F132" s="78" t="s">
        <v>1215</v>
      </c>
      <c r="G132" s="74" t="s">
        <v>1214</v>
      </c>
      <c r="H132" s="72" t="s">
        <v>559</v>
      </c>
      <c r="I132" s="72"/>
      <c r="J132" s="72"/>
      <c r="K132" s="74"/>
      <c r="L132" s="144" t="s">
        <v>52</v>
      </c>
      <c r="M132" s="124"/>
      <c r="N132" s="134"/>
      <c r="O132" s="15"/>
    </row>
    <row r="133" spans="1:15" ht="27.75" customHeight="1" x14ac:dyDescent="0.3">
      <c r="A133" s="80">
        <v>133</v>
      </c>
      <c r="B133" s="80" t="s">
        <v>613</v>
      </c>
      <c r="C133" s="139">
        <v>1</v>
      </c>
      <c r="D133" s="70" t="s">
        <v>8</v>
      </c>
      <c r="E133" s="70" t="s">
        <v>13</v>
      </c>
      <c r="F133" s="76" t="s">
        <v>595</v>
      </c>
      <c r="G133" s="74" t="s">
        <v>175</v>
      </c>
      <c r="H133" s="72" t="s">
        <v>559</v>
      </c>
      <c r="I133" s="72"/>
      <c r="J133" s="72"/>
      <c r="K133" s="74"/>
      <c r="L133" s="77"/>
      <c r="M133" s="124"/>
      <c r="N133" s="134"/>
      <c r="O133" s="15"/>
    </row>
    <row r="134" spans="1:15" ht="27.75" customHeight="1" x14ac:dyDescent="0.3">
      <c r="A134" s="80">
        <v>134</v>
      </c>
      <c r="B134" s="80" t="s">
        <v>615</v>
      </c>
      <c r="C134" s="139">
        <v>40</v>
      </c>
      <c r="D134" s="70" t="s">
        <v>8</v>
      </c>
      <c r="E134" s="70" t="s">
        <v>13</v>
      </c>
      <c r="F134" s="76" t="s">
        <v>162</v>
      </c>
      <c r="G134" s="74" t="s">
        <v>163</v>
      </c>
      <c r="H134" s="72" t="s">
        <v>160</v>
      </c>
      <c r="I134" s="72"/>
      <c r="J134" s="72"/>
      <c r="K134" s="74"/>
      <c r="L134" s="72"/>
      <c r="M134" s="124"/>
      <c r="N134" s="134"/>
      <c r="O134" s="15"/>
    </row>
    <row r="135" spans="1:15" ht="43.5" customHeight="1" x14ac:dyDescent="0.3">
      <c r="A135" s="80">
        <v>135</v>
      </c>
      <c r="B135" s="80" t="s">
        <v>617</v>
      </c>
      <c r="C135" s="139">
        <f>41+25</f>
        <v>66</v>
      </c>
      <c r="D135" s="70" t="s">
        <v>8</v>
      </c>
      <c r="E135" s="70" t="s">
        <v>13</v>
      </c>
      <c r="F135" s="76" t="s">
        <v>596</v>
      </c>
      <c r="G135" s="74" t="s">
        <v>597</v>
      </c>
      <c r="H135" s="72" t="s">
        <v>128</v>
      </c>
      <c r="I135" s="72"/>
      <c r="J135" s="72"/>
      <c r="K135" s="74"/>
      <c r="L135" s="77"/>
      <c r="M135" s="124"/>
      <c r="N135" s="134"/>
      <c r="O135" s="15"/>
    </row>
    <row r="136" spans="1:15" ht="33.75" customHeight="1" x14ac:dyDescent="0.3">
      <c r="A136" s="80">
        <v>136</v>
      </c>
      <c r="B136" s="80" t="s">
        <v>179</v>
      </c>
      <c r="C136" s="139">
        <v>0</v>
      </c>
      <c r="D136" s="80" t="s">
        <v>8</v>
      </c>
      <c r="E136" s="80" t="s">
        <v>13</v>
      </c>
      <c r="F136" s="67" t="s">
        <v>598</v>
      </c>
      <c r="G136" s="82" t="s">
        <v>123</v>
      </c>
      <c r="H136" s="71" t="s">
        <v>128</v>
      </c>
      <c r="I136" s="72"/>
      <c r="J136" s="72"/>
      <c r="K136" s="74"/>
      <c r="L136" s="72"/>
      <c r="M136" s="124"/>
      <c r="N136" s="134"/>
      <c r="O136" s="15"/>
    </row>
    <row r="137" spans="1:15" ht="36.75" customHeight="1" x14ac:dyDescent="0.3">
      <c r="A137" s="83">
        <v>137</v>
      </c>
      <c r="B137" s="80" t="s">
        <v>184</v>
      </c>
      <c r="C137" s="139">
        <f>14+25</f>
        <v>39</v>
      </c>
      <c r="D137" s="70" t="s">
        <v>8</v>
      </c>
      <c r="E137" s="70" t="s">
        <v>13</v>
      </c>
      <c r="F137" s="76" t="s">
        <v>161</v>
      </c>
      <c r="G137" s="74" t="s">
        <v>123</v>
      </c>
      <c r="H137" s="72" t="s">
        <v>160</v>
      </c>
      <c r="I137" s="72"/>
      <c r="J137" s="72"/>
      <c r="K137" s="74"/>
      <c r="L137" s="72"/>
      <c r="M137" s="124"/>
      <c r="N137" s="134"/>
      <c r="O137" s="15"/>
    </row>
    <row r="138" spans="1:15" ht="27.75" customHeight="1" x14ac:dyDescent="0.3">
      <c r="A138" s="80">
        <v>138</v>
      </c>
      <c r="B138" s="80" t="s">
        <v>620</v>
      </c>
      <c r="C138" s="139">
        <v>75</v>
      </c>
      <c r="D138" s="80" t="s">
        <v>8</v>
      </c>
      <c r="E138" s="80" t="s">
        <v>13</v>
      </c>
      <c r="F138" s="67" t="s">
        <v>172</v>
      </c>
      <c r="G138" s="82" t="s">
        <v>123</v>
      </c>
      <c r="H138" s="71" t="s">
        <v>128</v>
      </c>
      <c r="I138" s="72"/>
      <c r="J138" s="72"/>
      <c r="K138" s="74"/>
      <c r="L138" s="72"/>
      <c r="M138" s="124"/>
      <c r="N138" s="134"/>
      <c r="O138" s="15"/>
    </row>
    <row r="139" spans="1:15" ht="45.75" customHeight="1" x14ac:dyDescent="0.3">
      <c r="A139" s="80">
        <v>139</v>
      </c>
      <c r="B139" s="80" t="s">
        <v>623</v>
      </c>
      <c r="C139" s="139">
        <v>0</v>
      </c>
      <c r="D139" s="70" t="s">
        <v>8</v>
      </c>
      <c r="E139" s="70" t="s">
        <v>13</v>
      </c>
      <c r="F139" s="76" t="s">
        <v>1279</v>
      </c>
      <c r="G139" s="74" t="s">
        <v>123</v>
      </c>
      <c r="H139" s="72" t="s">
        <v>160</v>
      </c>
      <c r="I139" s="72"/>
      <c r="J139" s="72"/>
      <c r="K139" s="74"/>
      <c r="L139" s="71"/>
      <c r="M139" s="124"/>
      <c r="N139" s="134"/>
      <c r="O139" s="15"/>
    </row>
    <row r="140" spans="1:15" ht="45.75" customHeight="1" x14ac:dyDescent="0.3">
      <c r="A140" s="83">
        <v>140</v>
      </c>
      <c r="B140" s="80" t="s">
        <v>625</v>
      </c>
      <c r="C140" s="139">
        <v>6</v>
      </c>
      <c r="D140" s="80" t="s">
        <v>8</v>
      </c>
      <c r="E140" s="80" t="s">
        <v>13</v>
      </c>
      <c r="F140" s="67" t="s">
        <v>173</v>
      </c>
      <c r="G140" s="82" t="s">
        <v>123</v>
      </c>
      <c r="H140" s="71" t="s">
        <v>128</v>
      </c>
      <c r="I140" s="72"/>
      <c r="J140" s="72"/>
      <c r="K140" s="82"/>
      <c r="L140" s="81"/>
      <c r="M140" s="124"/>
      <c r="N140" s="134"/>
      <c r="O140" s="15"/>
    </row>
    <row r="141" spans="1:15" ht="27.75" customHeight="1" x14ac:dyDescent="0.3">
      <c r="A141" s="80">
        <v>141</v>
      </c>
      <c r="B141" s="80" t="s">
        <v>627</v>
      </c>
      <c r="C141" s="139">
        <f>32+25</f>
        <v>57</v>
      </c>
      <c r="D141" s="80" t="s">
        <v>8</v>
      </c>
      <c r="E141" s="80" t="s">
        <v>13</v>
      </c>
      <c r="F141" s="67" t="s">
        <v>1446</v>
      </c>
      <c r="G141" s="82" t="s">
        <v>123</v>
      </c>
      <c r="H141" s="71" t="s">
        <v>128</v>
      </c>
      <c r="I141" s="72"/>
      <c r="J141" s="72"/>
      <c r="K141" s="82"/>
      <c r="L141" s="81"/>
      <c r="M141" s="124"/>
      <c r="N141" s="134"/>
      <c r="O141" s="15"/>
    </row>
    <row r="142" spans="1:15" ht="27.75" customHeight="1" x14ac:dyDescent="0.3">
      <c r="A142" s="80">
        <v>142</v>
      </c>
      <c r="B142" s="80" t="s">
        <v>1738</v>
      </c>
      <c r="C142" s="139">
        <v>28</v>
      </c>
      <c r="D142" s="70" t="s">
        <v>8</v>
      </c>
      <c r="E142" s="70" t="s">
        <v>13</v>
      </c>
      <c r="F142" s="76" t="s">
        <v>1245</v>
      </c>
      <c r="G142" s="74" t="s">
        <v>123</v>
      </c>
      <c r="H142" s="72" t="s">
        <v>128</v>
      </c>
      <c r="I142" s="72"/>
      <c r="J142" s="72"/>
      <c r="K142" s="74"/>
      <c r="L142" s="71"/>
      <c r="M142" s="124"/>
      <c r="N142" s="134"/>
      <c r="O142" s="15"/>
    </row>
    <row r="143" spans="1:15" ht="41.4" customHeight="1" x14ac:dyDescent="0.3">
      <c r="A143" s="80">
        <v>143</v>
      </c>
      <c r="B143" s="80" t="s">
        <v>629</v>
      </c>
      <c r="C143" s="139">
        <v>3</v>
      </c>
      <c r="D143" s="70" t="s">
        <v>8</v>
      </c>
      <c r="E143" s="70" t="s">
        <v>13</v>
      </c>
      <c r="F143" s="76" t="s">
        <v>1447</v>
      </c>
      <c r="G143" s="74" t="s">
        <v>123</v>
      </c>
      <c r="H143" s="72" t="s">
        <v>1246</v>
      </c>
      <c r="I143" s="72"/>
      <c r="J143" s="72"/>
      <c r="K143" s="74"/>
      <c r="L143" s="72"/>
      <c r="M143" s="124"/>
      <c r="N143" s="134"/>
      <c r="O143" s="15"/>
    </row>
    <row r="144" spans="1:15" ht="27.75" customHeight="1" x14ac:dyDescent="0.3">
      <c r="A144" s="80">
        <v>144</v>
      </c>
      <c r="B144" s="80" t="s">
        <v>632</v>
      </c>
      <c r="C144" s="139">
        <v>21</v>
      </c>
      <c r="D144" s="70" t="s">
        <v>8</v>
      </c>
      <c r="E144" s="70" t="s">
        <v>13</v>
      </c>
      <c r="F144" s="76" t="s">
        <v>174</v>
      </c>
      <c r="G144" s="74" t="s">
        <v>1247</v>
      </c>
      <c r="H144" s="72" t="s">
        <v>1248</v>
      </c>
      <c r="I144" s="72"/>
      <c r="J144" s="72"/>
      <c r="K144" s="74"/>
      <c r="L144" s="72"/>
      <c r="M144" s="124"/>
      <c r="N144" s="134"/>
      <c r="O144" s="15"/>
    </row>
    <row r="145" spans="1:15" ht="45.75" customHeight="1" x14ac:dyDescent="0.3">
      <c r="A145" s="83">
        <v>145</v>
      </c>
      <c r="B145" s="80" t="s">
        <v>189</v>
      </c>
      <c r="C145" s="139">
        <v>41</v>
      </c>
      <c r="D145" s="80" t="s">
        <v>8</v>
      </c>
      <c r="E145" s="80" t="s">
        <v>14</v>
      </c>
      <c r="F145" s="67" t="s">
        <v>599</v>
      </c>
      <c r="G145" s="82" t="s">
        <v>600</v>
      </c>
      <c r="H145" s="71" t="s">
        <v>601</v>
      </c>
      <c r="I145" s="72"/>
      <c r="J145" s="72"/>
      <c r="K145" s="74"/>
      <c r="L145" s="77"/>
      <c r="M145" s="124"/>
      <c r="N145" s="134"/>
      <c r="O145" s="15"/>
    </row>
    <row r="146" spans="1:15" ht="28.8" x14ac:dyDescent="0.3">
      <c r="A146" s="80">
        <v>146</v>
      </c>
      <c r="B146" s="80" t="s">
        <v>192</v>
      </c>
      <c r="C146" s="181">
        <v>77</v>
      </c>
      <c r="D146" s="98" t="s">
        <v>8</v>
      </c>
      <c r="E146" s="98" t="s">
        <v>14</v>
      </c>
      <c r="F146" s="99" t="s">
        <v>951</v>
      </c>
      <c r="G146" s="100" t="s">
        <v>950</v>
      </c>
      <c r="H146" s="90" t="s">
        <v>949</v>
      </c>
      <c r="I146" s="90"/>
      <c r="J146" s="90"/>
      <c r="K146" s="100"/>
      <c r="L146" s="163"/>
      <c r="M146" s="131"/>
      <c r="N146" s="134"/>
      <c r="O146" s="15"/>
    </row>
    <row r="147" spans="1:15" ht="42.75" customHeight="1" x14ac:dyDescent="0.3">
      <c r="A147" s="80">
        <v>147</v>
      </c>
      <c r="B147" s="80" t="s">
        <v>195</v>
      </c>
      <c r="C147" s="139">
        <v>23</v>
      </c>
      <c r="D147" s="80" t="s">
        <v>8</v>
      </c>
      <c r="E147" s="80" t="s">
        <v>14</v>
      </c>
      <c r="F147" s="67" t="s">
        <v>603</v>
      </c>
      <c r="G147" s="82" t="s">
        <v>600</v>
      </c>
      <c r="H147" s="71" t="s">
        <v>601</v>
      </c>
      <c r="I147" s="72"/>
      <c r="J147" s="72"/>
      <c r="K147" s="74"/>
      <c r="L147" s="77"/>
      <c r="M147" s="124"/>
      <c r="N147" s="134"/>
      <c r="O147" s="15"/>
    </row>
    <row r="148" spans="1:15" ht="27.75" customHeight="1" x14ac:dyDescent="0.3">
      <c r="A148" s="83">
        <v>148</v>
      </c>
      <c r="B148" s="80" t="s">
        <v>635</v>
      </c>
      <c r="C148" s="139">
        <v>4</v>
      </c>
      <c r="D148" s="70" t="s">
        <v>8</v>
      </c>
      <c r="E148" s="70" t="s">
        <v>14</v>
      </c>
      <c r="F148" s="76" t="s">
        <v>176</v>
      </c>
      <c r="G148" s="74" t="s">
        <v>178</v>
      </c>
      <c r="H148" s="72" t="s">
        <v>177</v>
      </c>
      <c r="I148" s="72"/>
      <c r="J148" s="72"/>
      <c r="K148" s="74"/>
      <c r="L148" s="72"/>
      <c r="M148" s="124"/>
      <c r="N148" s="134"/>
      <c r="O148" s="15"/>
    </row>
    <row r="149" spans="1:15" ht="38.25" customHeight="1" x14ac:dyDescent="0.3">
      <c r="A149" s="80">
        <v>149</v>
      </c>
      <c r="B149" s="80" t="s">
        <v>637</v>
      </c>
      <c r="C149" s="139">
        <v>0</v>
      </c>
      <c r="D149" s="70" t="s">
        <v>8</v>
      </c>
      <c r="E149" s="70" t="s">
        <v>14</v>
      </c>
      <c r="F149" s="76" t="s">
        <v>605</v>
      </c>
      <c r="G149" s="74" t="s">
        <v>600</v>
      </c>
      <c r="H149" s="72" t="s">
        <v>606</v>
      </c>
      <c r="I149" s="72"/>
      <c r="J149" s="72"/>
      <c r="K149" s="74"/>
      <c r="L149" s="77"/>
      <c r="M149" s="124"/>
      <c r="N149" s="134"/>
      <c r="O149" s="15"/>
    </row>
    <row r="150" spans="1:15" ht="42.75" customHeight="1" x14ac:dyDescent="0.3">
      <c r="A150" s="80">
        <v>150</v>
      </c>
      <c r="B150" s="80" t="s">
        <v>639</v>
      </c>
      <c r="C150" s="139">
        <v>35</v>
      </c>
      <c r="D150" s="80" t="s">
        <v>8</v>
      </c>
      <c r="E150" s="80" t="s">
        <v>14</v>
      </c>
      <c r="F150" s="67" t="s">
        <v>608</v>
      </c>
      <c r="G150" s="82" t="s">
        <v>600</v>
      </c>
      <c r="H150" s="71" t="s">
        <v>601</v>
      </c>
      <c r="I150" s="72"/>
      <c r="J150" s="72"/>
      <c r="K150" s="74"/>
      <c r="L150" s="77"/>
      <c r="M150" s="124"/>
      <c r="N150" s="134"/>
      <c r="O150" s="15"/>
    </row>
    <row r="151" spans="1:15" ht="27.75" customHeight="1" x14ac:dyDescent="0.3">
      <c r="A151" s="80">
        <v>151</v>
      </c>
      <c r="B151" s="80" t="s">
        <v>642</v>
      </c>
      <c r="C151" s="139">
        <v>0</v>
      </c>
      <c r="D151" s="70" t="s">
        <v>8</v>
      </c>
      <c r="E151" s="70" t="s">
        <v>14</v>
      </c>
      <c r="F151" s="76" t="s">
        <v>610</v>
      </c>
      <c r="G151" s="74" t="s">
        <v>600</v>
      </c>
      <c r="H151" s="72" t="s">
        <v>611</v>
      </c>
      <c r="I151" s="72"/>
      <c r="J151" s="72"/>
      <c r="K151" s="74"/>
      <c r="L151" s="77"/>
      <c r="M151" s="124"/>
      <c r="N151" s="134"/>
      <c r="O151" s="15"/>
    </row>
    <row r="152" spans="1:15" ht="45.75" customHeight="1" x14ac:dyDescent="0.3">
      <c r="A152" s="80">
        <v>152</v>
      </c>
      <c r="B152" s="80" t="s">
        <v>645</v>
      </c>
      <c r="C152" s="181">
        <v>75</v>
      </c>
      <c r="D152" s="98" t="s">
        <v>8</v>
      </c>
      <c r="E152" s="98" t="s">
        <v>14</v>
      </c>
      <c r="F152" s="99" t="s">
        <v>952</v>
      </c>
      <c r="G152" s="100" t="s">
        <v>1497</v>
      </c>
      <c r="H152" s="90" t="s">
        <v>1569</v>
      </c>
      <c r="I152" s="90"/>
      <c r="J152" s="90"/>
      <c r="K152" s="100"/>
      <c r="L152" s="163"/>
      <c r="M152" s="131"/>
      <c r="N152" s="134"/>
      <c r="O152" s="15"/>
    </row>
    <row r="153" spans="1:15" ht="27.75" customHeight="1" x14ac:dyDescent="0.3">
      <c r="A153" s="83">
        <v>153</v>
      </c>
      <c r="B153" s="80" t="s">
        <v>1739</v>
      </c>
      <c r="C153" s="139">
        <v>15</v>
      </c>
      <c r="D153" s="80" t="s">
        <v>8</v>
      </c>
      <c r="E153" s="80" t="s">
        <v>14</v>
      </c>
      <c r="F153" s="67" t="s">
        <v>614</v>
      </c>
      <c r="G153" s="82" t="s">
        <v>600</v>
      </c>
      <c r="H153" s="71" t="s">
        <v>601</v>
      </c>
      <c r="I153" s="72"/>
      <c r="J153" s="72"/>
      <c r="K153" s="74"/>
      <c r="L153" s="77"/>
      <c r="M153" s="124"/>
      <c r="N153" s="134"/>
      <c r="O153" s="15"/>
    </row>
    <row r="154" spans="1:15" ht="27.75" customHeight="1" x14ac:dyDescent="0.3">
      <c r="A154" s="80">
        <v>154</v>
      </c>
      <c r="B154" s="80" t="s">
        <v>1740</v>
      </c>
      <c r="C154" s="181" t="s">
        <v>1565</v>
      </c>
      <c r="D154" s="98" t="s">
        <v>8</v>
      </c>
      <c r="E154" s="98" t="s">
        <v>14</v>
      </c>
      <c r="F154" s="99" t="s">
        <v>1700</v>
      </c>
      <c r="G154" s="100" t="s">
        <v>1497</v>
      </c>
      <c r="H154" s="90" t="s">
        <v>1569</v>
      </c>
      <c r="I154" s="90"/>
      <c r="J154" s="90"/>
      <c r="K154" s="100"/>
      <c r="L154" s="163"/>
      <c r="M154" s="131"/>
      <c r="N154" s="134"/>
      <c r="O154" s="15"/>
    </row>
    <row r="155" spans="1:15" ht="27.75" customHeight="1" x14ac:dyDescent="0.3">
      <c r="A155" s="80">
        <v>155</v>
      </c>
      <c r="B155" s="80" t="s">
        <v>652</v>
      </c>
      <c r="C155" s="139">
        <v>0</v>
      </c>
      <c r="D155" s="70" t="s">
        <v>8</v>
      </c>
      <c r="E155" s="70" t="s">
        <v>14</v>
      </c>
      <c r="F155" s="76" t="s">
        <v>616</v>
      </c>
      <c r="G155" s="74" t="s">
        <v>600</v>
      </c>
      <c r="H155" s="72" t="s">
        <v>611</v>
      </c>
      <c r="I155" s="72"/>
      <c r="J155" s="72"/>
      <c r="K155" s="74"/>
      <c r="L155" s="77"/>
      <c r="M155" s="124"/>
      <c r="N155" s="134"/>
      <c r="O155" s="15"/>
    </row>
    <row r="156" spans="1:15" ht="27.75" customHeight="1" x14ac:dyDescent="0.3">
      <c r="A156" s="83">
        <v>156</v>
      </c>
      <c r="B156" s="80" t="s">
        <v>198</v>
      </c>
      <c r="C156" s="139" t="s">
        <v>1697</v>
      </c>
      <c r="D156" s="70" t="s">
        <v>8</v>
      </c>
      <c r="E156" s="70" t="s">
        <v>15</v>
      </c>
      <c r="F156" s="76" t="s">
        <v>1514</v>
      </c>
      <c r="G156" s="74" t="s">
        <v>1516</v>
      </c>
      <c r="H156" s="72" t="s">
        <v>1515</v>
      </c>
      <c r="I156" s="72"/>
      <c r="J156" s="72"/>
      <c r="K156" s="74"/>
      <c r="L156" s="77"/>
      <c r="M156" s="124"/>
      <c r="N156" s="134"/>
      <c r="O156" s="15"/>
    </row>
    <row r="157" spans="1:15" ht="27.75" customHeight="1" x14ac:dyDescent="0.3">
      <c r="A157" s="80">
        <v>157</v>
      </c>
      <c r="B157" s="80" t="s">
        <v>653</v>
      </c>
      <c r="C157" s="139">
        <v>4</v>
      </c>
      <c r="D157" s="70" t="s">
        <v>8</v>
      </c>
      <c r="E157" s="70" t="s">
        <v>15</v>
      </c>
      <c r="F157" s="76" t="s">
        <v>618</v>
      </c>
      <c r="G157" s="74" t="s">
        <v>619</v>
      </c>
      <c r="H157" s="72" t="s">
        <v>186</v>
      </c>
      <c r="I157" s="72"/>
      <c r="J157" s="72"/>
      <c r="K157" s="72"/>
      <c r="L157" s="77"/>
      <c r="M157" s="124"/>
      <c r="N157" s="134"/>
      <c r="O157" s="15"/>
    </row>
    <row r="158" spans="1:15" ht="27.75" customHeight="1" x14ac:dyDescent="0.3">
      <c r="A158" s="80">
        <v>158</v>
      </c>
      <c r="B158" s="80" t="s">
        <v>206</v>
      </c>
      <c r="C158" s="139" t="s">
        <v>1697</v>
      </c>
      <c r="D158" s="70" t="s">
        <v>8</v>
      </c>
      <c r="E158" s="70" t="s">
        <v>15</v>
      </c>
      <c r="F158" s="76" t="s">
        <v>1726</v>
      </c>
      <c r="G158" s="77" t="s">
        <v>1709</v>
      </c>
      <c r="H158" s="72" t="s">
        <v>186</v>
      </c>
      <c r="I158" s="72"/>
      <c r="J158" s="72"/>
      <c r="K158" s="72"/>
      <c r="L158" s="77"/>
      <c r="M158" s="124"/>
      <c r="N158" s="134"/>
      <c r="O158" s="15"/>
    </row>
    <row r="159" spans="1:15" ht="27.75" customHeight="1" x14ac:dyDescent="0.3">
      <c r="A159" s="80">
        <v>159</v>
      </c>
      <c r="B159" s="80" t="s">
        <v>656</v>
      </c>
      <c r="C159" s="139">
        <v>1</v>
      </c>
      <c r="D159" s="70" t="s">
        <v>8</v>
      </c>
      <c r="E159" s="70" t="s">
        <v>15</v>
      </c>
      <c r="F159" s="76" t="s">
        <v>180</v>
      </c>
      <c r="G159" s="74" t="s">
        <v>183</v>
      </c>
      <c r="H159" s="72" t="s">
        <v>182</v>
      </c>
      <c r="I159" s="72"/>
      <c r="J159" s="72"/>
      <c r="K159" s="72"/>
      <c r="L159" s="72"/>
      <c r="M159" s="124"/>
      <c r="N159" s="134"/>
      <c r="O159" s="15"/>
    </row>
    <row r="160" spans="1:15" ht="27.75" customHeight="1" x14ac:dyDescent="0.3">
      <c r="A160" s="80">
        <v>160</v>
      </c>
      <c r="B160" s="80" t="s">
        <v>659</v>
      </c>
      <c r="C160" s="139">
        <v>4</v>
      </c>
      <c r="D160" s="70" t="s">
        <v>185</v>
      </c>
      <c r="E160" s="70" t="s">
        <v>15</v>
      </c>
      <c r="F160" s="76" t="s">
        <v>1727</v>
      </c>
      <c r="G160" s="77" t="s">
        <v>1710</v>
      </c>
      <c r="H160" s="72" t="s">
        <v>186</v>
      </c>
      <c r="I160" s="72"/>
      <c r="J160" s="72"/>
      <c r="K160" s="72"/>
      <c r="L160" s="72"/>
      <c r="M160" s="124"/>
      <c r="N160" s="134"/>
      <c r="O160" s="15"/>
    </row>
    <row r="161" spans="1:15" ht="27.75" customHeight="1" x14ac:dyDescent="0.3">
      <c r="A161" s="83">
        <v>161</v>
      </c>
      <c r="B161" s="80" t="s">
        <v>210</v>
      </c>
      <c r="C161" s="139">
        <v>3</v>
      </c>
      <c r="D161" s="70" t="s">
        <v>8</v>
      </c>
      <c r="E161" s="70" t="s">
        <v>15</v>
      </c>
      <c r="F161" s="76" t="s">
        <v>621</v>
      </c>
      <c r="G161" s="72" t="s">
        <v>622</v>
      </c>
      <c r="H161" s="72" t="s">
        <v>186</v>
      </c>
      <c r="I161" s="72"/>
      <c r="J161" s="72"/>
      <c r="K161" s="72"/>
      <c r="L161" s="77"/>
      <c r="M161" s="124"/>
      <c r="N161" s="134"/>
      <c r="O161" s="15"/>
    </row>
    <row r="162" spans="1:15" ht="27.75" customHeight="1" x14ac:dyDescent="0.3">
      <c r="A162" s="80">
        <v>162</v>
      </c>
      <c r="B162" s="80" t="s">
        <v>1741</v>
      </c>
      <c r="C162" s="139">
        <v>4</v>
      </c>
      <c r="D162" s="70" t="s">
        <v>8</v>
      </c>
      <c r="E162" s="70" t="s">
        <v>15</v>
      </c>
      <c r="F162" s="76" t="s">
        <v>624</v>
      </c>
      <c r="G162" s="74" t="s">
        <v>622</v>
      </c>
      <c r="H162" s="72" t="s">
        <v>186</v>
      </c>
      <c r="I162" s="72"/>
      <c r="J162" s="72"/>
      <c r="K162" s="74"/>
      <c r="L162" s="77"/>
      <c r="M162" s="124"/>
      <c r="N162" s="134"/>
      <c r="O162" s="15"/>
    </row>
    <row r="163" spans="1:15" ht="27.75" customHeight="1" x14ac:dyDescent="0.3">
      <c r="A163" s="80">
        <v>163</v>
      </c>
      <c r="B163" s="80" t="s">
        <v>663</v>
      </c>
      <c r="C163" s="139">
        <v>11</v>
      </c>
      <c r="D163" s="80" t="s">
        <v>8</v>
      </c>
      <c r="E163" s="80" t="s">
        <v>15</v>
      </c>
      <c r="F163" s="67" t="s">
        <v>626</v>
      </c>
      <c r="G163" s="71" t="s">
        <v>1191</v>
      </c>
      <c r="H163" s="71" t="s">
        <v>182</v>
      </c>
      <c r="I163" s="72"/>
      <c r="J163" s="72"/>
      <c r="K163" s="72"/>
      <c r="L163" s="77"/>
      <c r="M163" s="124"/>
      <c r="N163" s="134"/>
      <c r="O163" s="15"/>
    </row>
    <row r="164" spans="1:15" ht="27.75" customHeight="1" x14ac:dyDescent="0.3">
      <c r="A164" s="83">
        <v>164</v>
      </c>
      <c r="B164" s="80" t="s">
        <v>667</v>
      </c>
      <c r="C164" s="139">
        <v>1</v>
      </c>
      <c r="D164" s="70" t="s">
        <v>8</v>
      </c>
      <c r="E164" s="70" t="s">
        <v>15</v>
      </c>
      <c r="F164" s="76" t="s">
        <v>628</v>
      </c>
      <c r="G164" s="72" t="s">
        <v>622</v>
      </c>
      <c r="H164" s="72" t="s">
        <v>186</v>
      </c>
      <c r="I164" s="72"/>
      <c r="J164" s="72"/>
      <c r="K164" s="72"/>
      <c r="L164" s="77"/>
      <c r="M164" s="124"/>
      <c r="N164" s="134"/>
      <c r="O164" s="15"/>
    </row>
    <row r="165" spans="1:15" ht="27.75" customHeight="1" x14ac:dyDescent="0.3">
      <c r="A165" s="80">
        <v>165</v>
      </c>
      <c r="B165" s="80" t="s">
        <v>668</v>
      </c>
      <c r="C165" s="139">
        <v>2</v>
      </c>
      <c r="D165" s="70" t="s">
        <v>8</v>
      </c>
      <c r="E165" s="70" t="s">
        <v>15</v>
      </c>
      <c r="F165" s="76" t="s">
        <v>187</v>
      </c>
      <c r="G165" s="72" t="s">
        <v>188</v>
      </c>
      <c r="H165" s="72" t="s">
        <v>182</v>
      </c>
      <c r="I165" s="72"/>
      <c r="J165" s="72"/>
      <c r="K165" s="71"/>
      <c r="L165" s="72"/>
      <c r="M165" s="124"/>
      <c r="N165" s="134"/>
      <c r="O165" s="15"/>
    </row>
    <row r="166" spans="1:15" ht="27.75" customHeight="1" x14ac:dyDescent="0.3">
      <c r="A166" s="80">
        <v>166</v>
      </c>
      <c r="B166" s="80" t="s">
        <v>493</v>
      </c>
      <c r="C166" s="139">
        <v>1</v>
      </c>
      <c r="D166" s="70" t="s">
        <v>8</v>
      </c>
      <c r="E166" s="70" t="s">
        <v>15</v>
      </c>
      <c r="F166" s="76" t="s">
        <v>630</v>
      </c>
      <c r="G166" s="74" t="s">
        <v>631</v>
      </c>
      <c r="H166" s="72" t="s">
        <v>186</v>
      </c>
      <c r="I166" s="72"/>
      <c r="J166" s="72"/>
      <c r="K166" s="82"/>
      <c r="L166" s="77"/>
      <c r="M166" s="124"/>
      <c r="N166" s="134"/>
      <c r="O166" s="15"/>
    </row>
    <row r="167" spans="1:15" ht="27.75" customHeight="1" x14ac:dyDescent="0.3">
      <c r="A167" s="80">
        <v>167</v>
      </c>
      <c r="B167" s="80" t="s">
        <v>498</v>
      </c>
      <c r="C167" s="139">
        <v>1</v>
      </c>
      <c r="D167" s="70" t="s">
        <v>8</v>
      </c>
      <c r="E167" s="70" t="s">
        <v>15</v>
      </c>
      <c r="F167" s="76" t="s">
        <v>633</v>
      </c>
      <c r="G167" s="74" t="s">
        <v>634</v>
      </c>
      <c r="H167" s="72" t="s">
        <v>186</v>
      </c>
      <c r="I167" s="72"/>
      <c r="J167" s="72"/>
      <c r="K167" s="82"/>
      <c r="L167" s="77"/>
      <c r="M167" s="124"/>
      <c r="N167" s="134"/>
      <c r="O167" s="15"/>
    </row>
    <row r="168" spans="1:15" ht="27.75" customHeight="1" x14ac:dyDescent="0.3">
      <c r="A168" s="80">
        <v>168</v>
      </c>
      <c r="B168" s="80" t="s">
        <v>501</v>
      </c>
      <c r="C168" s="139">
        <v>2</v>
      </c>
      <c r="D168" s="70" t="s">
        <v>8</v>
      </c>
      <c r="E168" s="70" t="s">
        <v>15</v>
      </c>
      <c r="F168" s="76" t="s">
        <v>190</v>
      </c>
      <c r="G168" s="74" t="s">
        <v>191</v>
      </c>
      <c r="H168" s="72" t="s">
        <v>182</v>
      </c>
      <c r="I168" s="72"/>
      <c r="J168" s="72"/>
      <c r="K168" s="72"/>
      <c r="L168" s="72"/>
      <c r="M168" s="124"/>
      <c r="N168" s="134"/>
      <c r="O168" s="15"/>
    </row>
    <row r="169" spans="1:15" ht="27.75" customHeight="1" x14ac:dyDescent="0.3">
      <c r="A169" s="83">
        <v>169</v>
      </c>
      <c r="B169" s="80" t="s">
        <v>503</v>
      </c>
      <c r="C169" s="139">
        <v>4</v>
      </c>
      <c r="D169" s="80" t="s">
        <v>8</v>
      </c>
      <c r="E169" s="80" t="s">
        <v>15</v>
      </c>
      <c r="F169" s="67" t="s">
        <v>193</v>
      </c>
      <c r="G169" s="82" t="s">
        <v>194</v>
      </c>
      <c r="H169" s="71" t="s">
        <v>182</v>
      </c>
      <c r="I169" s="71"/>
      <c r="J169" s="72"/>
      <c r="K169" s="74"/>
      <c r="L169" s="72"/>
      <c r="M169" s="124"/>
      <c r="N169" s="134"/>
      <c r="O169" s="15"/>
    </row>
    <row r="170" spans="1:15" ht="48" customHeight="1" x14ac:dyDescent="0.3">
      <c r="A170" s="80">
        <v>170</v>
      </c>
      <c r="B170" s="80" t="s">
        <v>505</v>
      </c>
      <c r="C170" s="139">
        <v>4</v>
      </c>
      <c r="D170" s="70" t="s">
        <v>8</v>
      </c>
      <c r="E170" s="70" t="s">
        <v>15</v>
      </c>
      <c r="F170" s="76" t="s">
        <v>196</v>
      </c>
      <c r="G170" s="74" t="s">
        <v>197</v>
      </c>
      <c r="H170" s="71" t="s">
        <v>182</v>
      </c>
      <c r="I170" s="72"/>
      <c r="J170" s="72"/>
      <c r="K170" s="72"/>
      <c r="L170" s="72"/>
      <c r="M170" s="124"/>
      <c r="N170" s="134"/>
      <c r="O170" s="15"/>
    </row>
    <row r="171" spans="1:15" ht="48" customHeight="1" x14ac:dyDescent="0.3">
      <c r="A171" s="80">
        <v>171</v>
      </c>
      <c r="B171" s="80" t="s">
        <v>669</v>
      </c>
      <c r="C171" s="139">
        <v>5</v>
      </c>
      <c r="D171" s="70" t="s">
        <v>8</v>
      </c>
      <c r="E171" s="70" t="s">
        <v>15</v>
      </c>
      <c r="F171" s="76" t="s">
        <v>636</v>
      </c>
      <c r="G171" s="74" t="s">
        <v>181</v>
      </c>
      <c r="H171" s="71" t="s">
        <v>182</v>
      </c>
      <c r="I171" s="72"/>
      <c r="J171" s="72"/>
      <c r="K171" s="74"/>
      <c r="L171" s="77"/>
      <c r="M171" s="124"/>
      <c r="N171" s="134"/>
      <c r="O171" s="15"/>
    </row>
    <row r="172" spans="1:15" ht="27.75" customHeight="1" x14ac:dyDescent="0.3">
      <c r="A172" s="83">
        <v>172</v>
      </c>
      <c r="B172" s="80" t="s">
        <v>214</v>
      </c>
      <c r="C172" s="139">
        <v>1</v>
      </c>
      <c r="D172" s="80" t="s">
        <v>8</v>
      </c>
      <c r="E172" s="80" t="s">
        <v>15</v>
      </c>
      <c r="F172" s="67" t="s">
        <v>638</v>
      </c>
      <c r="G172" s="82" t="s">
        <v>622</v>
      </c>
      <c r="H172" s="71" t="s">
        <v>186</v>
      </c>
      <c r="I172" s="72"/>
      <c r="J172" s="72"/>
      <c r="K172" s="74"/>
      <c r="L172" s="72"/>
      <c r="M172" s="124"/>
      <c r="N172" s="134"/>
      <c r="O172" s="15"/>
    </row>
    <row r="173" spans="1:15" ht="36.6" customHeight="1" x14ac:dyDescent="0.3">
      <c r="A173" s="80">
        <v>173</v>
      </c>
      <c r="B173" s="80" t="s">
        <v>217</v>
      </c>
      <c r="C173" s="139">
        <v>8</v>
      </c>
      <c r="D173" s="70" t="s">
        <v>8</v>
      </c>
      <c r="E173" s="70" t="s">
        <v>15</v>
      </c>
      <c r="F173" s="76" t="s">
        <v>640</v>
      </c>
      <c r="G173" s="74" t="s">
        <v>641</v>
      </c>
      <c r="H173" s="72" t="s">
        <v>186</v>
      </c>
      <c r="I173" s="72"/>
      <c r="J173" s="72"/>
      <c r="K173" s="72"/>
      <c r="L173" s="77"/>
      <c r="M173" s="124"/>
      <c r="N173" s="134"/>
      <c r="O173" s="15"/>
    </row>
    <row r="174" spans="1:15" ht="27.6" customHeight="1" x14ac:dyDescent="0.3">
      <c r="A174" s="80">
        <v>174</v>
      </c>
      <c r="B174" s="80" t="s">
        <v>671</v>
      </c>
      <c r="C174" s="139">
        <v>25</v>
      </c>
      <c r="D174" s="70" t="s">
        <v>8</v>
      </c>
      <c r="E174" s="70" t="s">
        <v>15</v>
      </c>
      <c r="F174" s="76" t="s">
        <v>643</v>
      </c>
      <c r="G174" s="74" t="s">
        <v>644</v>
      </c>
      <c r="H174" s="72" t="s">
        <v>579</v>
      </c>
      <c r="I174" s="72"/>
      <c r="J174" s="72"/>
      <c r="K174" s="72"/>
      <c r="L174" s="77"/>
      <c r="M174" s="124"/>
      <c r="N174" s="134"/>
      <c r="O174" s="15"/>
    </row>
    <row r="175" spans="1:15" s="68" customFormat="1" ht="24.6" customHeight="1" x14ac:dyDescent="0.3">
      <c r="A175" s="80">
        <v>175</v>
      </c>
      <c r="B175" s="80" t="s">
        <v>675</v>
      </c>
      <c r="C175" s="139">
        <v>25</v>
      </c>
      <c r="D175" s="70" t="s">
        <v>8</v>
      </c>
      <c r="E175" s="70" t="s">
        <v>15</v>
      </c>
      <c r="F175" s="76" t="s">
        <v>646</v>
      </c>
      <c r="G175" s="74" t="s">
        <v>647</v>
      </c>
      <c r="H175" s="72" t="s">
        <v>579</v>
      </c>
      <c r="I175" s="72"/>
      <c r="J175" s="72"/>
      <c r="K175" s="72"/>
      <c r="L175" s="77"/>
      <c r="M175" s="124"/>
      <c r="N175" s="134"/>
      <c r="O175" s="15"/>
    </row>
    <row r="176" spans="1:15" ht="28.2" customHeight="1" x14ac:dyDescent="0.3">
      <c r="A176" s="80">
        <v>176</v>
      </c>
      <c r="B176" s="80" t="s">
        <v>679</v>
      </c>
      <c r="C176" s="139">
        <v>1</v>
      </c>
      <c r="D176" s="70" t="s">
        <v>8</v>
      </c>
      <c r="E176" s="70" t="s">
        <v>15</v>
      </c>
      <c r="F176" s="76" t="s">
        <v>648</v>
      </c>
      <c r="G176" s="74" t="s">
        <v>649</v>
      </c>
      <c r="H176" s="72" t="s">
        <v>856</v>
      </c>
      <c r="I176" s="72"/>
      <c r="J176" s="72"/>
      <c r="K176" s="72"/>
      <c r="L176" s="77"/>
      <c r="M176" s="124"/>
      <c r="N176" s="134"/>
      <c r="O176" s="15"/>
    </row>
    <row r="177" spans="1:15" ht="48" customHeight="1" x14ac:dyDescent="0.3">
      <c r="A177" s="83">
        <v>177</v>
      </c>
      <c r="B177" s="80" t="s">
        <v>221</v>
      </c>
      <c r="C177" s="139">
        <v>6</v>
      </c>
      <c r="D177" s="80" t="s">
        <v>8</v>
      </c>
      <c r="E177" s="80" t="s">
        <v>15</v>
      </c>
      <c r="F177" s="67" t="s">
        <v>984</v>
      </c>
      <c r="G177" s="82" t="s">
        <v>1249</v>
      </c>
      <c r="H177" s="71" t="s">
        <v>985</v>
      </c>
      <c r="I177" s="72"/>
      <c r="J177" s="72"/>
      <c r="K177" s="72"/>
      <c r="L177" s="77"/>
      <c r="M177" s="124"/>
      <c r="N177" s="134"/>
      <c r="O177" s="15"/>
    </row>
    <row r="178" spans="1:15" ht="58.95" customHeight="1" x14ac:dyDescent="0.3">
      <c r="A178" s="80">
        <v>178</v>
      </c>
      <c r="B178" s="80" t="s">
        <v>680</v>
      </c>
      <c r="C178" s="139">
        <f>21+15</f>
        <v>36</v>
      </c>
      <c r="D178" s="70" t="s">
        <v>8</v>
      </c>
      <c r="E178" s="70" t="s">
        <v>15</v>
      </c>
      <c r="F178" s="76" t="s">
        <v>650</v>
      </c>
      <c r="G178" s="74" t="s">
        <v>651</v>
      </c>
      <c r="H178" s="72" t="s">
        <v>128</v>
      </c>
      <c r="I178" s="72"/>
      <c r="J178" s="72"/>
      <c r="K178" s="74"/>
      <c r="L178" s="81"/>
      <c r="M178" s="75"/>
      <c r="N178" s="134"/>
      <c r="O178" s="15"/>
    </row>
    <row r="179" spans="1:15" ht="42.6" customHeight="1" x14ac:dyDescent="0.3">
      <c r="A179" s="80">
        <v>179</v>
      </c>
      <c r="B179" s="80" t="s">
        <v>682</v>
      </c>
      <c r="C179" s="139">
        <v>0</v>
      </c>
      <c r="D179" s="70" t="s">
        <v>8</v>
      </c>
      <c r="E179" s="70" t="s">
        <v>15</v>
      </c>
      <c r="F179" s="76" t="s">
        <v>1448</v>
      </c>
      <c r="G179" s="74" t="s">
        <v>651</v>
      </c>
      <c r="H179" s="72" t="s">
        <v>580</v>
      </c>
      <c r="I179" s="72"/>
      <c r="J179" s="72"/>
      <c r="K179" s="74"/>
      <c r="L179" s="81"/>
      <c r="M179" s="75"/>
      <c r="N179" s="134"/>
      <c r="O179" s="15"/>
    </row>
    <row r="180" spans="1:15" ht="35.4" customHeight="1" x14ac:dyDescent="0.3">
      <c r="A180" s="83">
        <v>180</v>
      </c>
      <c r="B180" s="80" t="s">
        <v>685</v>
      </c>
      <c r="C180" s="139">
        <v>1</v>
      </c>
      <c r="D180" s="70" t="s">
        <v>8</v>
      </c>
      <c r="E180" s="70" t="s">
        <v>15</v>
      </c>
      <c r="F180" s="76" t="s">
        <v>199</v>
      </c>
      <c r="G180" s="74" t="s">
        <v>200</v>
      </c>
      <c r="H180" s="72" t="s">
        <v>182</v>
      </c>
      <c r="I180" s="72"/>
      <c r="J180" s="72"/>
      <c r="K180" s="72"/>
      <c r="L180" s="71"/>
      <c r="M180" s="75"/>
      <c r="N180" s="134"/>
      <c r="O180" s="15"/>
    </row>
    <row r="181" spans="1:15" ht="55.2" customHeight="1" x14ac:dyDescent="0.3">
      <c r="A181" s="80">
        <v>181</v>
      </c>
      <c r="B181" s="80" t="s">
        <v>689</v>
      </c>
      <c r="C181" s="139">
        <v>0</v>
      </c>
      <c r="D181" s="70" t="s">
        <v>8</v>
      </c>
      <c r="E181" s="70" t="s">
        <v>16</v>
      </c>
      <c r="F181" s="73" t="s">
        <v>1449</v>
      </c>
      <c r="G181" s="74" t="s">
        <v>655</v>
      </c>
      <c r="H181" s="72" t="s">
        <v>1250</v>
      </c>
      <c r="I181" s="72"/>
      <c r="J181" s="72"/>
      <c r="K181" s="72"/>
      <c r="L181" s="144" t="s">
        <v>52</v>
      </c>
      <c r="M181" s="124"/>
      <c r="N181" s="134"/>
      <c r="O181" s="15"/>
    </row>
    <row r="182" spans="1:15" ht="27.75" customHeight="1" x14ac:dyDescent="0.3">
      <c r="A182" s="80">
        <v>182</v>
      </c>
      <c r="B182" s="80" t="s">
        <v>223</v>
      </c>
      <c r="C182" s="139">
        <v>11</v>
      </c>
      <c r="D182" s="70" t="s">
        <v>8</v>
      </c>
      <c r="E182" s="70" t="s">
        <v>16</v>
      </c>
      <c r="F182" s="76" t="s">
        <v>207</v>
      </c>
      <c r="G182" s="74" t="s">
        <v>208</v>
      </c>
      <c r="H182" s="72" t="s">
        <v>209</v>
      </c>
      <c r="I182" s="72"/>
      <c r="J182" s="72"/>
      <c r="K182" s="74"/>
      <c r="L182" s="72"/>
      <c r="M182" s="124"/>
      <c r="N182" s="134"/>
      <c r="O182" s="15"/>
    </row>
    <row r="183" spans="1:15" ht="27.75" customHeight="1" x14ac:dyDescent="0.3">
      <c r="A183" s="80">
        <v>183</v>
      </c>
      <c r="B183" s="80" t="s">
        <v>227</v>
      </c>
      <c r="C183" s="139">
        <v>21</v>
      </c>
      <c r="D183" s="91" t="s">
        <v>8</v>
      </c>
      <c r="E183" s="91" t="s">
        <v>16</v>
      </c>
      <c r="F183" s="92" t="s">
        <v>657</v>
      </c>
      <c r="G183" s="85" t="s">
        <v>658</v>
      </c>
      <c r="H183" s="84" t="s">
        <v>209</v>
      </c>
      <c r="I183" s="72"/>
      <c r="J183" s="72"/>
      <c r="K183" s="72"/>
      <c r="L183" s="77"/>
      <c r="M183" s="124"/>
      <c r="N183" s="134"/>
      <c r="O183" s="15"/>
    </row>
    <row r="184" spans="1:15" ht="39.75" customHeight="1" x14ac:dyDescent="0.3">
      <c r="A184" s="80">
        <v>184</v>
      </c>
      <c r="B184" s="80" t="s">
        <v>692</v>
      </c>
      <c r="C184" s="139">
        <v>10</v>
      </c>
      <c r="D184" s="70" t="s">
        <v>8</v>
      </c>
      <c r="E184" s="70" t="s">
        <v>16</v>
      </c>
      <c r="F184" s="76" t="s">
        <v>660</v>
      </c>
      <c r="G184" s="74" t="s">
        <v>661</v>
      </c>
      <c r="H184" s="72" t="s">
        <v>213</v>
      </c>
      <c r="I184" s="72"/>
      <c r="J184" s="72"/>
      <c r="K184" s="74"/>
      <c r="L184" s="77"/>
      <c r="M184" s="124"/>
      <c r="N184" s="134"/>
      <c r="O184" s="15"/>
    </row>
    <row r="185" spans="1:15" ht="27.75" customHeight="1" x14ac:dyDescent="0.3">
      <c r="A185" s="83">
        <v>185</v>
      </c>
      <c r="B185" s="80" t="s">
        <v>694</v>
      </c>
      <c r="C185" s="139">
        <v>10</v>
      </c>
      <c r="D185" s="70" t="s">
        <v>8</v>
      </c>
      <c r="E185" s="70" t="s">
        <v>16</v>
      </c>
      <c r="F185" s="76" t="s">
        <v>211</v>
      </c>
      <c r="G185" s="74" t="s">
        <v>212</v>
      </c>
      <c r="H185" s="72" t="s">
        <v>213</v>
      </c>
      <c r="I185" s="72"/>
      <c r="J185" s="72"/>
      <c r="K185" s="74"/>
      <c r="L185" s="72"/>
      <c r="M185" s="124"/>
      <c r="N185" s="134"/>
      <c r="O185" s="15"/>
    </row>
    <row r="186" spans="1:15" ht="27.75" customHeight="1" x14ac:dyDescent="0.3">
      <c r="A186" s="80">
        <v>186</v>
      </c>
      <c r="B186" s="80" t="s">
        <v>696</v>
      </c>
      <c r="C186" s="139">
        <v>24</v>
      </c>
      <c r="D186" s="91" t="s">
        <v>8</v>
      </c>
      <c r="E186" s="91" t="s">
        <v>16</v>
      </c>
      <c r="F186" s="92" t="s">
        <v>662</v>
      </c>
      <c r="G186" s="85" t="s">
        <v>1210</v>
      </c>
      <c r="H186" s="84" t="s">
        <v>209</v>
      </c>
      <c r="I186" s="72"/>
      <c r="J186" s="72"/>
      <c r="K186" s="85"/>
      <c r="L186" s="147"/>
      <c r="M186" s="127"/>
      <c r="N186" s="134"/>
      <c r="O186" s="15"/>
    </row>
    <row r="187" spans="1:15" ht="27.75" customHeight="1" x14ac:dyDescent="0.3">
      <c r="A187" s="80">
        <v>187</v>
      </c>
      <c r="B187" s="80" t="s">
        <v>231</v>
      </c>
      <c r="C187" s="139">
        <v>16</v>
      </c>
      <c r="D187" s="91" t="s">
        <v>8</v>
      </c>
      <c r="E187" s="91" t="s">
        <v>16</v>
      </c>
      <c r="F187" s="92" t="s">
        <v>664</v>
      </c>
      <c r="G187" s="85" t="s">
        <v>665</v>
      </c>
      <c r="H187" s="84" t="s">
        <v>666</v>
      </c>
      <c r="I187" s="72"/>
      <c r="J187" s="72"/>
      <c r="K187" s="85"/>
      <c r="L187" s="147"/>
      <c r="M187" s="127"/>
      <c r="N187" s="134"/>
      <c r="O187" s="15"/>
    </row>
    <row r="188" spans="1:15" ht="27.75" customHeight="1" x14ac:dyDescent="0.3">
      <c r="A188" s="83">
        <v>188</v>
      </c>
      <c r="B188" s="80" t="s">
        <v>234</v>
      </c>
      <c r="C188" s="139">
        <f>55+25</f>
        <v>80</v>
      </c>
      <c r="D188" s="70" t="s">
        <v>8</v>
      </c>
      <c r="E188" s="70" t="s">
        <v>16</v>
      </c>
      <c r="F188" s="76" t="s">
        <v>494</v>
      </c>
      <c r="G188" s="74" t="s">
        <v>495</v>
      </c>
      <c r="H188" s="72" t="s">
        <v>496</v>
      </c>
      <c r="I188" s="72"/>
      <c r="J188" s="72"/>
      <c r="K188" s="74"/>
      <c r="L188" s="72"/>
      <c r="M188" s="124"/>
      <c r="N188" s="134"/>
      <c r="O188" s="15"/>
    </row>
    <row r="189" spans="1:15" ht="27.75" customHeight="1" x14ac:dyDescent="0.3">
      <c r="A189" s="80">
        <v>189</v>
      </c>
      <c r="B189" s="80" t="s">
        <v>697</v>
      </c>
      <c r="C189" s="139">
        <v>20</v>
      </c>
      <c r="D189" s="70" t="s">
        <v>8</v>
      </c>
      <c r="E189" s="70" t="s">
        <v>16</v>
      </c>
      <c r="F189" s="76" t="s">
        <v>499</v>
      </c>
      <c r="G189" s="74" t="s">
        <v>500</v>
      </c>
      <c r="H189" s="72" t="s">
        <v>497</v>
      </c>
      <c r="I189" s="72"/>
      <c r="J189" s="72"/>
      <c r="K189" s="74"/>
      <c r="L189" s="84"/>
      <c r="M189" s="127"/>
      <c r="N189" s="134"/>
      <c r="O189" s="15"/>
    </row>
    <row r="190" spans="1:15" ht="27.75" customHeight="1" x14ac:dyDescent="0.3">
      <c r="A190" s="80">
        <v>190</v>
      </c>
      <c r="B190" s="80" t="s">
        <v>701</v>
      </c>
      <c r="C190" s="139">
        <v>20</v>
      </c>
      <c r="D190" s="70" t="s">
        <v>8</v>
      </c>
      <c r="E190" s="70" t="s">
        <v>16</v>
      </c>
      <c r="F190" s="76" t="s">
        <v>502</v>
      </c>
      <c r="G190" s="74" t="s">
        <v>500</v>
      </c>
      <c r="H190" s="72" t="s">
        <v>497</v>
      </c>
      <c r="I190" s="72"/>
      <c r="J190" s="72"/>
      <c r="K190" s="74"/>
      <c r="L190" s="84"/>
      <c r="M190" s="127"/>
      <c r="N190" s="134"/>
      <c r="O190" s="15"/>
    </row>
    <row r="191" spans="1:15" ht="27.75" customHeight="1" x14ac:dyDescent="0.3">
      <c r="A191" s="80">
        <v>191</v>
      </c>
      <c r="B191" s="80" t="s">
        <v>704</v>
      </c>
      <c r="C191" s="139">
        <v>20</v>
      </c>
      <c r="D191" s="70" t="s">
        <v>8</v>
      </c>
      <c r="E191" s="70" t="s">
        <v>16</v>
      </c>
      <c r="F191" s="76" t="s">
        <v>504</v>
      </c>
      <c r="G191" s="74" t="s">
        <v>500</v>
      </c>
      <c r="H191" s="72" t="s">
        <v>497</v>
      </c>
      <c r="I191" s="72"/>
      <c r="J191" s="72"/>
      <c r="K191" s="74"/>
      <c r="L191" s="84"/>
      <c r="M191" s="127"/>
      <c r="N191" s="134"/>
      <c r="O191" s="15"/>
    </row>
    <row r="192" spans="1:15" ht="43.5" customHeight="1" x14ac:dyDescent="0.3">
      <c r="A192" s="80">
        <v>192</v>
      </c>
      <c r="B192" s="80" t="s">
        <v>706</v>
      </c>
      <c r="C192" s="139">
        <v>20</v>
      </c>
      <c r="D192" s="70" t="s">
        <v>8</v>
      </c>
      <c r="E192" s="70" t="s">
        <v>16</v>
      </c>
      <c r="F192" s="76" t="s">
        <v>506</v>
      </c>
      <c r="G192" s="74" t="s">
        <v>500</v>
      </c>
      <c r="H192" s="72" t="s">
        <v>497</v>
      </c>
      <c r="I192" s="72"/>
      <c r="J192" s="72"/>
      <c r="K192" s="74"/>
      <c r="L192" s="84"/>
      <c r="M192" s="127"/>
      <c r="N192" s="134"/>
      <c r="O192" s="15"/>
    </row>
    <row r="193" spans="1:15" ht="86.25" customHeight="1" x14ac:dyDescent="0.3">
      <c r="A193" s="83">
        <v>193</v>
      </c>
      <c r="B193" s="80" t="s">
        <v>709</v>
      </c>
      <c r="C193" s="139">
        <v>1</v>
      </c>
      <c r="D193" s="70" t="s">
        <v>8</v>
      </c>
      <c r="E193" s="70" t="s">
        <v>16</v>
      </c>
      <c r="F193" s="73" t="s">
        <v>218</v>
      </c>
      <c r="G193" s="74" t="s">
        <v>220</v>
      </c>
      <c r="H193" s="72" t="s">
        <v>219</v>
      </c>
      <c r="I193" s="72"/>
      <c r="J193" s="72"/>
      <c r="K193" s="74"/>
      <c r="L193" s="148" t="s">
        <v>52</v>
      </c>
      <c r="M193" s="127"/>
      <c r="N193" s="134"/>
      <c r="O193" s="15"/>
    </row>
    <row r="194" spans="1:15" ht="45" customHeight="1" x14ac:dyDescent="0.3">
      <c r="A194" s="80">
        <v>194</v>
      </c>
      <c r="B194" s="80" t="s">
        <v>237</v>
      </c>
      <c r="C194" s="139">
        <v>40</v>
      </c>
      <c r="D194" s="80" t="s">
        <v>8</v>
      </c>
      <c r="E194" s="80" t="s">
        <v>16</v>
      </c>
      <c r="F194" s="67" t="s">
        <v>672</v>
      </c>
      <c r="G194" s="82" t="s">
        <v>673</v>
      </c>
      <c r="H194" s="71" t="s">
        <v>674</v>
      </c>
      <c r="I194" s="72"/>
      <c r="J194" s="72"/>
      <c r="K194" s="82"/>
      <c r="L194" s="77"/>
      <c r="M194" s="124"/>
      <c r="N194" s="134"/>
      <c r="O194" s="15"/>
    </row>
    <row r="195" spans="1:15" ht="27.75" customHeight="1" x14ac:dyDescent="0.3">
      <c r="A195" s="80">
        <v>195</v>
      </c>
      <c r="B195" s="80" t="s">
        <v>713</v>
      </c>
      <c r="C195" s="139">
        <v>5</v>
      </c>
      <c r="D195" s="70" t="s">
        <v>8</v>
      </c>
      <c r="E195" s="70" t="s">
        <v>16</v>
      </c>
      <c r="F195" s="76" t="s">
        <v>676</v>
      </c>
      <c r="G195" s="74" t="s">
        <v>677</v>
      </c>
      <c r="H195" s="72" t="s">
        <v>678</v>
      </c>
      <c r="I195" s="72"/>
      <c r="J195" s="72"/>
      <c r="K195" s="74"/>
      <c r="L195" s="77"/>
      <c r="M195" s="124"/>
      <c r="N195" s="134"/>
      <c r="O195" s="15"/>
    </row>
    <row r="196" spans="1:15" ht="36.75" customHeight="1" x14ac:dyDescent="0.3">
      <c r="A196" s="83">
        <v>196</v>
      </c>
      <c r="B196" s="80" t="s">
        <v>716</v>
      </c>
      <c r="C196" s="139">
        <v>7</v>
      </c>
      <c r="D196" s="80" t="s">
        <v>8</v>
      </c>
      <c r="E196" s="80" t="s">
        <v>16</v>
      </c>
      <c r="F196" s="67" t="s">
        <v>1282</v>
      </c>
      <c r="G196" s="82" t="s">
        <v>670</v>
      </c>
      <c r="H196" s="71" t="s">
        <v>216</v>
      </c>
      <c r="I196" s="72"/>
      <c r="J196" s="72"/>
      <c r="K196" s="74"/>
      <c r="L196" s="77"/>
      <c r="M196" s="124"/>
      <c r="N196" s="134"/>
      <c r="O196" s="15"/>
    </row>
    <row r="197" spans="1:15" ht="36" customHeight="1" x14ac:dyDescent="0.3">
      <c r="A197" s="80">
        <v>197</v>
      </c>
      <c r="B197" s="80" t="s">
        <v>507</v>
      </c>
      <c r="C197" s="139">
        <v>25</v>
      </c>
      <c r="D197" s="70" t="s">
        <v>8</v>
      </c>
      <c r="E197" s="70" t="s">
        <v>16</v>
      </c>
      <c r="F197" s="76" t="s">
        <v>1281</v>
      </c>
      <c r="G197" s="74" t="s">
        <v>215</v>
      </c>
      <c r="H197" s="72" t="s">
        <v>216</v>
      </c>
      <c r="I197" s="72"/>
      <c r="J197" s="72"/>
      <c r="K197" s="74"/>
      <c r="L197" s="72"/>
      <c r="M197" s="124"/>
      <c r="N197" s="134"/>
      <c r="O197" s="15"/>
    </row>
    <row r="198" spans="1:15" ht="34.5" customHeight="1" x14ac:dyDescent="0.3">
      <c r="A198" s="80">
        <v>198</v>
      </c>
      <c r="B198" s="80" t="s">
        <v>1742</v>
      </c>
      <c r="C198" s="139">
        <v>0</v>
      </c>
      <c r="D198" s="70" t="s">
        <v>8</v>
      </c>
      <c r="E198" s="70" t="s">
        <v>16</v>
      </c>
      <c r="F198" s="67" t="s">
        <v>1049</v>
      </c>
      <c r="G198" s="72" t="s">
        <v>205</v>
      </c>
      <c r="H198" s="72" t="s">
        <v>204</v>
      </c>
      <c r="I198" s="72"/>
      <c r="J198" s="72"/>
      <c r="K198" s="72"/>
      <c r="L198" s="77"/>
      <c r="M198" s="75"/>
      <c r="N198" s="134"/>
      <c r="O198" s="15"/>
    </row>
    <row r="199" spans="1:15" ht="34.5" customHeight="1" x14ac:dyDescent="0.3">
      <c r="A199" s="80">
        <v>199</v>
      </c>
      <c r="B199" s="80" t="s">
        <v>1743</v>
      </c>
      <c r="C199" s="139">
        <v>0</v>
      </c>
      <c r="D199" s="70" t="s">
        <v>8</v>
      </c>
      <c r="E199" s="70" t="s">
        <v>16</v>
      </c>
      <c r="F199" s="67" t="s">
        <v>1048</v>
      </c>
      <c r="G199" s="72" t="s">
        <v>205</v>
      </c>
      <c r="H199" s="72" t="s">
        <v>204</v>
      </c>
      <c r="I199" s="72"/>
      <c r="J199" s="72"/>
      <c r="K199" s="72"/>
      <c r="L199" s="77"/>
      <c r="M199" s="75"/>
      <c r="N199" s="134"/>
      <c r="O199" s="15"/>
    </row>
    <row r="200" spans="1:15" ht="27.75" customHeight="1" x14ac:dyDescent="0.3">
      <c r="A200" s="80">
        <v>200</v>
      </c>
      <c r="B200" s="80" t="s">
        <v>511</v>
      </c>
      <c r="C200" s="139">
        <v>0</v>
      </c>
      <c r="D200" s="70" t="s">
        <v>8</v>
      </c>
      <c r="E200" s="70" t="s">
        <v>16</v>
      </c>
      <c r="F200" s="67" t="s">
        <v>1280</v>
      </c>
      <c r="G200" s="72" t="s">
        <v>205</v>
      </c>
      <c r="H200" s="72" t="s">
        <v>204</v>
      </c>
      <c r="I200" s="72"/>
      <c r="J200" s="72"/>
      <c r="K200" s="72"/>
      <c r="L200" s="77"/>
      <c r="M200" s="75"/>
      <c r="N200" s="134"/>
      <c r="O200" s="15"/>
    </row>
    <row r="201" spans="1:15" ht="45" customHeight="1" x14ac:dyDescent="0.3">
      <c r="A201" s="83">
        <v>201</v>
      </c>
      <c r="B201" s="80" t="s">
        <v>1744</v>
      </c>
      <c r="C201" s="139">
        <v>1</v>
      </c>
      <c r="D201" s="70" t="s">
        <v>8</v>
      </c>
      <c r="E201" s="70" t="s">
        <v>16</v>
      </c>
      <c r="F201" s="67" t="s">
        <v>723</v>
      </c>
      <c r="G201" s="72" t="s">
        <v>1224</v>
      </c>
      <c r="H201" s="72" t="s">
        <v>724</v>
      </c>
      <c r="I201" s="72"/>
      <c r="J201" s="72"/>
      <c r="K201" s="72"/>
      <c r="L201" s="77"/>
      <c r="M201" s="124"/>
      <c r="N201" s="134"/>
      <c r="O201" s="15"/>
    </row>
    <row r="202" spans="1:15" ht="27.75" customHeight="1" x14ac:dyDescent="0.3">
      <c r="A202" s="80">
        <v>202</v>
      </c>
      <c r="B202" s="80" t="s">
        <v>1745</v>
      </c>
      <c r="C202" s="139">
        <v>21</v>
      </c>
      <c r="D202" s="70" t="s">
        <v>8</v>
      </c>
      <c r="E202" s="70" t="s">
        <v>16</v>
      </c>
      <c r="F202" s="67" t="s">
        <v>1153</v>
      </c>
      <c r="G202" s="72" t="s">
        <v>1223</v>
      </c>
      <c r="H202" s="72" t="s">
        <v>722</v>
      </c>
      <c r="I202" s="72"/>
      <c r="J202" s="72"/>
      <c r="K202" s="72"/>
      <c r="L202" s="77"/>
      <c r="M202" s="124"/>
      <c r="N202" s="134"/>
      <c r="O202" s="15"/>
    </row>
    <row r="203" spans="1:15" ht="55.95" customHeight="1" x14ac:dyDescent="0.3">
      <c r="A203" s="80">
        <v>203</v>
      </c>
      <c r="B203" s="80" t="s">
        <v>725</v>
      </c>
      <c r="C203" s="139">
        <v>55</v>
      </c>
      <c r="D203" s="70" t="s">
        <v>8</v>
      </c>
      <c r="E203" s="70" t="s">
        <v>16</v>
      </c>
      <c r="F203" s="73" t="s">
        <v>1450</v>
      </c>
      <c r="G203" s="74" t="s">
        <v>681</v>
      </c>
      <c r="H203" s="72" t="s">
        <v>222</v>
      </c>
      <c r="I203" s="72"/>
      <c r="J203" s="72"/>
      <c r="K203" s="74"/>
      <c r="L203" s="145" t="s">
        <v>52</v>
      </c>
      <c r="M203" s="124"/>
      <c r="N203" s="134"/>
      <c r="O203" s="15"/>
    </row>
    <row r="204" spans="1:15" ht="44.25" customHeight="1" x14ac:dyDescent="0.3">
      <c r="A204" s="83">
        <v>204</v>
      </c>
      <c r="B204" s="80" t="s">
        <v>240</v>
      </c>
      <c r="C204" s="146">
        <v>63</v>
      </c>
      <c r="D204" s="66" t="s">
        <v>8</v>
      </c>
      <c r="E204" s="80" t="s">
        <v>16</v>
      </c>
      <c r="F204" s="65" t="s">
        <v>1284</v>
      </c>
      <c r="G204" s="80" t="s">
        <v>990</v>
      </c>
      <c r="H204" s="80" t="s">
        <v>722</v>
      </c>
      <c r="I204" s="80"/>
      <c r="J204" s="70"/>
      <c r="K204" s="80"/>
      <c r="L204" s="70"/>
      <c r="M204" s="128"/>
      <c r="N204" s="134"/>
      <c r="O204" s="15"/>
    </row>
    <row r="205" spans="1:15" ht="63" customHeight="1" x14ac:dyDescent="0.3">
      <c r="A205" s="80">
        <v>205</v>
      </c>
      <c r="B205" s="80" t="s">
        <v>245</v>
      </c>
      <c r="C205" s="149">
        <v>25</v>
      </c>
      <c r="D205" s="70" t="s">
        <v>8</v>
      </c>
      <c r="E205" s="70" t="s">
        <v>16</v>
      </c>
      <c r="F205" s="76" t="s">
        <v>683</v>
      </c>
      <c r="G205" s="74" t="s">
        <v>684</v>
      </c>
      <c r="H205" s="72" t="s">
        <v>216</v>
      </c>
      <c r="I205" s="72"/>
      <c r="J205" s="72"/>
      <c r="K205" s="74"/>
      <c r="L205" s="77"/>
      <c r="M205" s="124"/>
      <c r="N205" s="134"/>
      <c r="O205" s="15"/>
    </row>
    <row r="206" spans="1:15" ht="75" customHeight="1" x14ac:dyDescent="0.3">
      <c r="A206" s="80">
        <v>206</v>
      </c>
      <c r="B206" s="80" t="s">
        <v>729</v>
      </c>
      <c r="C206" s="149">
        <v>28</v>
      </c>
      <c r="D206" s="80" t="s">
        <v>8</v>
      </c>
      <c r="E206" s="80" t="s">
        <v>16</v>
      </c>
      <c r="F206" s="67" t="s">
        <v>686</v>
      </c>
      <c r="G206" s="82" t="s">
        <v>688</v>
      </c>
      <c r="H206" s="71" t="s">
        <v>687</v>
      </c>
      <c r="I206" s="71"/>
      <c r="J206" s="72"/>
      <c r="K206" s="81"/>
      <c r="L206" s="72"/>
      <c r="M206" s="124"/>
      <c r="N206" s="134"/>
      <c r="O206" s="15"/>
    </row>
    <row r="207" spans="1:15" ht="75" customHeight="1" x14ac:dyDescent="0.3">
      <c r="A207" s="80">
        <v>207</v>
      </c>
      <c r="B207" s="80" t="s">
        <v>730</v>
      </c>
      <c r="C207" s="149">
        <v>20</v>
      </c>
      <c r="D207" s="70" t="s">
        <v>8</v>
      </c>
      <c r="E207" s="70" t="s">
        <v>16</v>
      </c>
      <c r="F207" s="76" t="s">
        <v>690</v>
      </c>
      <c r="G207" s="74" t="s">
        <v>691</v>
      </c>
      <c r="H207" s="72" t="s">
        <v>687</v>
      </c>
      <c r="I207" s="72"/>
      <c r="J207" s="72"/>
      <c r="K207" s="74"/>
      <c r="L207" s="77"/>
      <c r="M207" s="124"/>
      <c r="N207" s="134"/>
      <c r="O207" s="15"/>
    </row>
    <row r="208" spans="1:15" ht="75" customHeight="1" x14ac:dyDescent="0.3">
      <c r="A208" s="80">
        <v>208</v>
      </c>
      <c r="B208" s="80" t="s">
        <v>248</v>
      </c>
      <c r="C208" s="149">
        <f>68+25</f>
        <v>93</v>
      </c>
      <c r="D208" s="70" t="s">
        <v>8</v>
      </c>
      <c r="E208" s="70" t="s">
        <v>16</v>
      </c>
      <c r="F208" s="76" t="s">
        <v>224</v>
      </c>
      <c r="G208" s="74" t="s">
        <v>225</v>
      </c>
      <c r="H208" s="72" t="s">
        <v>226</v>
      </c>
      <c r="I208" s="72"/>
      <c r="J208" s="72"/>
      <c r="K208" s="74"/>
      <c r="L208" s="72"/>
      <c r="M208" s="124"/>
      <c r="N208" s="134"/>
      <c r="O208" s="15"/>
    </row>
    <row r="209" spans="1:114" s="94" customFormat="1" ht="64.95" customHeight="1" x14ac:dyDescent="0.3">
      <c r="A209" s="83">
        <v>209</v>
      </c>
      <c r="B209" s="80" t="s">
        <v>732</v>
      </c>
      <c r="C209" s="149">
        <v>20</v>
      </c>
      <c r="D209" s="70" t="s">
        <v>8</v>
      </c>
      <c r="E209" s="70" t="s">
        <v>16</v>
      </c>
      <c r="F209" s="76" t="s">
        <v>228</v>
      </c>
      <c r="G209" s="74" t="s">
        <v>229</v>
      </c>
      <c r="H209" s="72" t="s">
        <v>230</v>
      </c>
      <c r="I209" s="72"/>
      <c r="J209" s="72"/>
      <c r="K209" s="74"/>
      <c r="L209" s="72"/>
      <c r="M209" s="124"/>
      <c r="N209" s="134"/>
      <c r="O209" s="15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</row>
    <row r="210" spans="1:114" ht="51.75" customHeight="1" x14ac:dyDescent="0.3">
      <c r="A210" s="80">
        <v>210</v>
      </c>
      <c r="B210" s="80" t="s">
        <v>734</v>
      </c>
      <c r="C210" s="149">
        <v>13</v>
      </c>
      <c r="D210" s="70" t="s">
        <v>8</v>
      </c>
      <c r="E210" s="70" t="s">
        <v>16</v>
      </c>
      <c r="F210" s="76" t="s">
        <v>693</v>
      </c>
      <c r="G210" s="72" t="s">
        <v>695</v>
      </c>
      <c r="H210" s="72" t="s">
        <v>97</v>
      </c>
      <c r="I210" s="72"/>
      <c r="J210" s="72"/>
      <c r="K210" s="74"/>
      <c r="L210" s="147"/>
      <c r="M210" s="124"/>
      <c r="N210" s="134"/>
      <c r="O210" s="15"/>
    </row>
    <row r="211" spans="1:114" ht="36" customHeight="1" x14ac:dyDescent="0.3">
      <c r="A211" s="80">
        <v>211</v>
      </c>
      <c r="B211" s="80" t="s">
        <v>252</v>
      </c>
      <c r="C211" s="149">
        <v>12</v>
      </c>
      <c r="D211" s="70" t="s">
        <v>8</v>
      </c>
      <c r="E211" s="70" t="s">
        <v>16</v>
      </c>
      <c r="F211" s="76" t="s">
        <v>1285</v>
      </c>
      <c r="G211" s="72" t="s">
        <v>695</v>
      </c>
      <c r="H211" s="72" t="s">
        <v>97</v>
      </c>
      <c r="I211" s="72"/>
      <c r="J211" s="72"/>
      <c r="K211" s="72"/>
      <c r="L211" s="77"/>
      <c r="M211" s="124"/>
      <c r="N211" s="134"/>
      <c r="O211" s="15"/>
    </row>
    <row r="212" spans="1:114" ht="27.75" customHeight="1" x14ac:dyDescent="0.3">
      <c r="A212" s="83">
        <v>212</v>
      </c>
      <c r="B212" s="80" t="s">
        <v>736</v>
      </c>
      <c r="C212" s="149">
        <f>14+7</f>
        <v>21</v>
      </c>
      <c r="D212" s="70" t="s">
        <v>8</v>
      </c>
      <c r="E212" s="70" t="s">
        <v>16</v>
      </c>
      <c r="F212" s="76" t="s">
        <v>1286</v>
      </c>
      <c r="G212" s="72" t="s">
        <v>695</v>
      </c>
      <c r="H212" s="72" t="s">
        <v>97</v>
      </c>
      <c r="I212" s="72"/>
      <c r="J212" s="72"/>
      <c r="K212" s="72"/>
      <c r="L212" s="77"/>
      <c r="M212" s="124"/>
      <c r="N212" s="134"/>
      <c r="O212" s="15"/>
    </row>
    <row r="213" spans="1:114" s="68" customFormat="1" ht="63.6" customHeight="1" x14ac:dyDescent="0.3">
      <c r="A213" s="80">
        <v>213</v>
      </c>
      <c r="B213" s="80" t="s">
        <v>1746</v>
      </c>
      <c r="C213" s="182">
        <v>0</v>
      </c>
      <c r="D213" s="98" t="s">
        <v>8</v>
      </c>
      <c r="E213" s="98" t="s">
        <v>16</v>
      </c>
      <c r="F213" s="99" t="s">
        <v>1498</v>
      </c>
      <c r="G213" s="90" t="s">
        <v>954</v>
      </c>
      <c r="H213" s="90" t="s">
        <v>953</v>
      </c>
      <c r="I213" s="90"/>
      <c r="J213" s="90"/>
      <c r="K213" s="90"/>
      <c r="L213" s="163"/>
      <c r="M213" s="131"/>
      <c r="N213" s="134"/>
      <c r="O213" s="15"/>
    </row>
    <row r="214" spans="1:114" s="68" customFormat="1" ht="45.6" customHeight="1" x14ac:dyDescent="0.3">
      <c r="A214" s="80">
        <v>214</v>
      </c>
      <c r="B214" s="80" t="s">
        <v>258</v>
      </c>
      <c r="C214" s="182">
        <v>0</v>
      </c>
      <c r="D214" s="98" t="s">
        <v>8</v>
      </c>
      <c r="E214" s="98" t="s">
        <v>16</v>
      </c>
      <c r="F214" s="99" t="s">
        <v>955</v>
      </c>
      <c r="G214" s="90" t="s">
        <v>954</v>
      </c>
      <c r="H214" s="90" t="s">
        <v>953</v>
      </c>
      <c r="I214" s="90"/>
      <c r="J214" s="90"/>
      <c r="K214" s="90"/>
      <c r="L214" s="163"/>
      <c r="M214" s="131"/>
      <c r="N214" s="134"/>
      <c r="O214" s="15"/>
    </row>
    <row r="215" spans="1:114" ht="43.95" customHeight="1" x14ac:dyDescent="0.3">
      <c r="A215" s="80">
        <v>215</v>
      </c>
      <c r="B215" s="80" t="s">
        <v>261</v>
      </c>
      <c r="C215" s="150">
        <v>40</v>
      </c>
      <c r="D215" s="80" t="s">
        <v>8</v>
      </c>
      <c r="E215" s="80" t="s">
        <v>16</v>
      </c>
      <c r="F215" s="67" t="s">
        <v>1451</v>
      </c>
      <c r="G215" s="82" t="s">
        <v>233</v>
      </c>
      <c r="H215" s="71" t="s">
        <v>232</v>
      </c>
      <c r="I215" s="72"/>
      <c r="J215" s="72"/>
      <c r="K215" s="82"/>
      <c r="L215" s="151"/>
      <c r="M215" s="127"/>
      <c r="N215" s="134"/>
      <c r="O215" s="15"/>
    </row>
    <row r="216" spans="1:114" ht="84" customHeight="1" x14ac:dyDescent="0.3">
      <c r="A216" s="80">
        <v>216</v>
      </c>
      <c r="B216" s="80" t="s">
        <v>1747</v>
      </c>
      <c r="C216" s="149">
        <f>106+35</f>
        <v>141</v>
      </c>
      <c r="D216" s="80" t="s">
        <v>8</v>
      </c>
      <c r="E216" s="80" t="s">
        <v>16</v>
      </c>
      <c r="F216" s="73" t="s">
        <v>1452</v>
      </c>
      <c r="G216" s="82" t="s">
        <v>236</v>
      </c>
      <c r="H216" s="71" t="s">
        <v>674</v>
      </c>
      <c r="I216" s="72"/>
      <c r="J216" s="72"/>
      <c r="K216" s="82"/>
      <c r="L216" s="145" t="s">
        <v>52</v>
      </c>
      <c r="M216" s="124"/>
      <c r="N216" s="134"/>
      <c r="O216" s="15"/>
    </row>
    <row r="217" spans="1:114" ht="72" x14ac:dyDescent="0.3">
      <c r="A217" s="83">
        <v>217</v>
      </c>
      <c r="B217" s="80" t="s">
        <v>739</v>
      </c>
      <c r="C217" s="149">
        <v>100</v>
      </c>
      <c r="D217" s="80" t="s">
        <v>8</v>
      </c>
      <c r="E217" s="80" t="s">
        <v>16</v>
      </c>
      <c r="F217" s="73" t="s">
        <v>1453</v>
      </c>
      <c r="G217" s="74" t="s">
        <v>700</v>
      </c>
      <c r="H217" s="72" t="s">
        <v>699</v>
      </c>
      <c r="I217" s="72"/>
      <c r="J217" s="72"/>
      <c r="K217" s="74"/>
      <c r="L217" s="145" t="s">
        <v>52</v>
      </c>
      <c r="M217" s="124"/>
      <c r="N217" s="134"/>
      <c r="O217" s="15"/>
    </row>
    <row r="218" spans="1:114" s="94" customFormat="1" ht="52.95" customHeight="1" x14ac:dyDescent="0.3">
      <c r="A218" s="80">
        <v>218</v>
      </c>
      <c r="B218" s="80" t="s">
        <v>1748</v>
      </c>
      <c r="C218" s="150">
        <f>151+70</f>
        <v>221</v>
      </c>
      <c r="D218" s="80" t="s">
        <v>8</v>
      </c>
      <c r="E218" s="80" t="s">
        <v>16</v>
      </c>
      <c r="F218" s="73" t="s">
        <v>1454</v>
      </c>
      <c r="G218" s="74" t="s">
        <v>703</v>
      </c>
      <c r="H218" s="72" t="s">
        <v>209</v>
      </c>
      <c r="I218" s="72"/>
      <c r="J218" s="72"/>
      <c r="K218" s="74"/>
      <c r="L218" s="145" t="s">
        <v>52</v>
      </c>
      <c r="M218" s="127"/>
      <c r="N218" s="134"/>
      <c r="O218" s="15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</row>
    <row r="219" spans="1:114" s="94" customFormat="1" ht="54.75" customHeight="1" x14ac:dyDescent="0.3">
      <c r="A219" s="80">
        <v>219</v>
      </c>
      <c r="B219" s="80" t="s">
        <v>741</v>
      </c>
      <c r="C219" s="150">
        <v>15</v>
      </c>
      <c r="D219" s="80" t="s">
        <v>8</v>
      </c>
      <c r="E219" s="80" t="s">
        <v>16</v>
      </c>
      <c r="F219" s="73" t="s">
        <v>1455</v>
      </c>
      <c r="G219" s="82" t="s">
        <v>703</v>
      </c>
      <c r="H219" s="71" t="s">
        <v>209</v>
      </c>
      <c r="I219" s="72"/>
      <c r="J219" s="72"/>
      <c r="K219" s="82"/>
      <c r="L219" s="145" t="s">
        <v>52</v>
      </c>
      <c r="M219" s="127"/>
      <c r="N219" s="134"/>
      <c r="O219" s="15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</row>
    <row r="220" spans="1:114" s="94" customFormat="1" ht="27.75" customHeight="1" x14ac:dyDescent="0.3">
      <c r="A220" s="83">
        <v>220</v>
      </c>
      <c r="B220" s="80" t="s">
        <v>1749</v>
      </c>
      <c r="C220" s="150">
        <f>15+25</f>
        <v>40</v>
      </c>
      <c r="D220" s="80" t="s">
        <v>8</v>
      </c>
      <c r="E220" s="80" t="s">
        <v>16</v>
      </c>
      <c r="F220" s="67" t="s">
        <v>1456</v>
      </c>
      <c r="G220" s="82" t="s">
        <v>707</v>
      </c>
      <c r="H220" s="71" t="s">
        <v>708</v>
      </c>
      <c r="I220" s="72"/>
      <c r="J220" s="72"/>
      <c r="K220" s="82"/>
      <c r="L220" s="84"/>
      <c r="M220" s="127"/>
      <c r="N220" s="134"/>
      <c r="O220" s="15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</row>
    <row r="221" spans="1:114" s="94" customFormat="1" ht="47.25" customHeight="1" x14ac:dyDescent="0.3">
      <c r="A221" s="80">
        <v>221</v>
      </c>
      <c r="B221" s="80" t="s">
        <v>746</v>
      </c>
      <c r="C221" s="149">
        <v>25</v>
      </c>
      <c r="D221" s="80" t="s">
        <v>8</v>
      </c>
      <c r="E221" s="80" t="s">
        <v>16</v>
      </c>
      <c r="F221" s="76" t="s">
        <v>710</v>
      </c>
      <c r="G221" s="74" t="s">
        <v>711</v>
      </c>
      <c r="H221" s="72" t="s">
        <v>712</v>
      </c>
      <c r="I221" s="72"/>
      <c r="J221" s="72"/>
      <c r="K221" s="82"/>
      <c r="L221" s="77"/>
      <c r="M221" s="124"/>
      <c r="N221" s="134"/>
      <c r="O221" s="15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</row>
    <row r="222" spans="1:114" ht="25.95" customHeight="1" x14ac:dyDescent="0.3">
      <c r="A222" s="80">
        <v>222</v>
      </c>
      <c r="B222" s="80" t="s">
        <v>265</v>
      </c>
      <c r="C222" s="149">
        <v>0</v>
      </c>
      <c r="D222" s="70" t="s">
        <v>8</v>
      </c>
      <c r="E222" s="70" t="s">
        <v>16</v>
      </c>
      <c r="F222" s="76" t="s">
        <v>238</v>
      </c>
      <c r="G222" s="74" t="s">
        <v>239</v>
      </c>
      <c r="H222" s="72" t="s">
        <v>97</v>
      </c>
      <c r="I222" s="72"/>
      <c r="J222" s="72"/>
      <c r="K222" s="74"/>
      <c r="L222" s="72"/>
      <c r="M222" s="124"/>
      <c r="N222" s="134"/>
      <c r="O222" s="15"/>
    </row>
    <row r="223" spans="1:114" s="68" customFormat="1" ht="30.75" customHeight="1" x14ac:dyDescent="0.3">
      <c r="A223" s="80">
        <v>223</v>
      </c>
      <c r="B223" s="80" t="s">
        <v>748</v>
      </c>
      <c r="C223" s="149">
        <f>97+25</f>
        <v>122</v>
      </c>
      <c r="D223" s="70" t="s">
        <v>8</v>
      </c>
      <c r="E223" s="70" t="s">
        <v>16</v>
      </c>
      <c r="F223" s="76" t="s">
        <v>717</v>
      </c>
      <c r="G223" s="74" t="s">
        <v>718</v>
      </c>
      <c r="H223" s="72" t="s">
        <v>97</v>
      </c>
      <c r="I223" s="72"/>
      <c r="J223" s="72"/>
      <c r="K223" s="74"/>
      <c r="L223" s="77"/>
      <c r="M223" s="124"/>
      <c r="N223" s="134"/>
      <c r="O223" s="15"/>
    </row>
    <row r="224" spans="1:114" ht="30.75" customHeight="1" x14ac:dyDescent="0.3">
      <c r="A224" s="80">
        <v>224</v>
      </c>
      <c r="B224" s="80" t="s">
        <v>751</v>
      </c>
      <c r="C224" s="149">
        <f>31+25</f>
        <v>56</v>
      </c>
      <c r="D224" s="70" t="s">
        <v>8</v>
      </c>
      <c r="E224" s="70" t="s">
        <v>16</v>
      </c>
      <c r="F224" s="76" t="s">
        <v>714</v>
      </c>
      <c r="G224" s="74" t="s">
        <v>715</v>
      </c>
      <c r="H224" s="72" t="s">
        <v>97</v>
      </c>
      <c r="I224" s="72"/>
      <c r="J224" s="72"/>
      <c r="K224" s="74"/>
      <c r="L224" s="77"/>
      <c r="M224" s="124"/>
      <c r="N224" s="134"/>
      <c r="O224" s="15"/>
    </row>
    <row r="225" spans="1:15" ht="27" customHeight="1" x14ac:dyDescent="0.3">
      <c r="A225" s="83">
        <v>225</v>
      </c>
      <c r="B225" s="80" t="s">
        <v>752</v>
      </c>
      <c r="C225" s="150">
        <v>9</v>
      </c>
      <c r="D225" s="70" t="s">
        <v>8</v>
      </c>
      <c r="E225" s="70" t="s">
        <v>16</v>
      </c>
      <c r="F225" s="76" t="s">
        <v>508</v>
      </c>
      <c r="G225" s="74" t="s">
        <v>510</v>
      </c>
      <c r="H225" s="72" t="s">
        <v>1251</v>
      </c>
      <c r="I225" s="72"/>
      <c r="J225" s="72"/>
      <c r="K225" s="74"/>
      <c r="L225" s="84"/>
      <c r="M225" s="127"/>
      <c r="N225" s="134"/>
      <c r="O225" s="15"/>
    </row>
    <row r="226" spans="1:15" ht="79.2" customHeight="1" x14ac:dyDescent="0.3">
      <c r="A226" s="80">
        <v>226</v>
      </c>
      <c r="B226" s="80" t="s">
        <v>754</v>
      </c>
      <c r="C226" s="149">
        <v>48</v>
      </c>
      <c r="D226" s="80" t="s">
        <v>8</v>
      </c>
      <c r="E226" s="80" t="s">
        <v>16</v>
      </c>
      <c r="F226" s="78" t="s">
        <v>1208</v>
      </c>
      <c r="G226" s="82" t="s">
        <v>1209</v>
      </c>
      <c r="H226" s="71" t="s">
        <v>1207</v>
      </c>
      <c r="I226" s="71"/>
      <c r="J226" s="71"/>
      <c r="K226" s="82"/>
      <c r="L226" s="144" t="s">
        <v>52</v>
      </c>
      <c r="M226" s="75"/>
      <c r="N226" s="134"/>
      <c r="O226" s="15"/>
    </row>
    <row r="227" spans="1:15" ht="27.75" customHeight="1" x14ac:dyDescent="0.3">
      <c r="A227" s="80">
        <v>227</v>
      </c>
      <c r="B227" s="80" t="s">
        <v>267</v>
      </c>
      <c r="C227" s="149">
        <v>71</v>
      </c>
      <c r="D227" s="70" t="s">
        <v>8</v>
      </c>
      <c r="E227" s="70" t="s">
        <v>16</v>
      </c>
      <c r="F227" s="76" t="s">
        <v>512</v>
      </c>
      <c r="G227" s="72" t="s">
        <v>513</v>
      </c>
      <c r="H227" s="72" t="s">
        <v>509</v>
      </c>
      <c r="I227" s="72"/>
      <c r="J227" s="72"/>
      <c r="K227" s="72"/>
      <c r="L227" s="72"/>
      <c r="M227" s="124"/>
      <c r="N227" s="134"/>
      <c r="O227" s="15"/>
    </row>
    <row r="228" spans="1:15" ht="68.25" customHeight="1" x14ac:dyDescent="0.3">
      <c r="A228" s="83">
        <v>228</v>
      </c>
      <c r="B228" s="80" t="s">
        <v>270</v>
      </c>
      <c r="C228" s="150">
        <v>350</v>
      </c>
      <c r="D228" s="80" t="s">
        <v>8</v>
      </c>
      <c r="E228" s="80" t="s">
        <v>16</v>
      </c>
      <c r="F228" s="73" t="s">
        <v>1457</v>
      </c>
      <c r="G228" s="82" t="s">
        <v>720</v>
      </c>
      <c r="H228" s="71" t="s">
        <v>209</v>
      </c>
      <c r="I228" s="72"/>
      <c r="J228" s="72"/>
      <c r="K228" s="82"/>
      <c r="L228" s="145" t="s">
        <v>52</v>
      </c>
      <c r="M228" s="127"/>
      <c r="N228" s="134"/>
      <c r="O228" s="15"/>
    </row>
    <row r="229" spans="1:15" ht="27.75" customHeight="1" x14ac:dyDescent="0.3">
      <c r="A229" s="80">
        <v>229</v>
      </c>
      <c r="B229" s="80" t="s">
        <v>755</v>
      </c>
      <c r="C229" s="149">
        <v>230</v>
      </c>
      <c r="D229" s="70" t="s">
        <v>8</v>
      </c>
      <c r="E229" s="70" t="s">
        <v>16</v>
      </c>
      <c r="F229" s="67" t="s">
        <v>201</v>
      </c>
      <c r="G229" s="72" t="s">
        <v>1252</v>
      </c>
      <c r="H229" s="72" t="s">
        <v>202</v>
      </c>
      <c r="I229" s="72"/>
      <c r="J229" s="72"/>
      <c r="K229" s="72"/>
      <c r="L229" s="77"/>
      <c r="M229" s="124"/>
      <c r="N229" s="134"/>
      <c r="O229" s="15"/>
    </row>
    <row r="230" spans="1:15" ht="27.75" customHeight="1" x14ac:dyDescent="0.3">
      <c r="A230" s="80">
        <v>230</v>
      </c>
      <c r="B230" s="80" t="s">
        <v>759</v>
      </c>
      <c r="C230" s="149"/>
      <c r="D230" s="70" t="s">
        <v>8</v>
      </c>
      <c r="E230" s="70" t="s">
        <v>16</v>
      </c>
      <c r="F230" s="67" t="s">
        <v>1502</v>
      </c>
      <c r="G230" s="72" t="s">
        <v>1503</v>
      </c>
      <c r="H230" s="72" t="s">
        <v>1500</v>
      </c>
      <c r="I230" s="72"/>
      <c r="J230" s="72"/>
      <c r="K230" s="72"/>
      <c r="L230" s="77"/>
      <c r="M230" s="124"/>
      <c r="N230" s="134"/>
      <c r="O230" s="15"/>
    </row>
    <row r="231" spans="1:15" ht="36" customHeight="1" x14ac:dyDescent="0.3">
      <c r="A231" s="80">
        <v>231</v>
      </c>
      <c r="B231" s="80" t="s">
        <v>762</v>
      </c>
      <c r="C231" s="149">
        <v>0</v>
      </c>
      <c r="D231" s="70" t="s">
        <v>8</v>
      </c>
      <c r="E231" s="70" t="s">
        <v>16</v>
      </c>
      <c r="F231" s="67" t="s">
        <v>203</v>
      </c>
      <c r="G231" s="72" t="s">
        <v>1253</v>
      </c>
      <c r="H231" s="72" t="s">
        <v>202</v>
      </c>
      <c r="I231" s="72"/>
      <c r="J231" s="72"/>
      <c r="K231" s="72"/>
      <c r="L231" s="77"/>
      <c r="M231" s="124"/>
      <c r="N231" s="134"/>
      <c r="O231" s="15"/>
    </row>
    <row r="232" spans="1:15" ht="54" customHeight="1" x14ac:dyDescent="0.3">
      <c r="A232" s="80">
        <v>232</v>
      </c>
      <c r="B232" s="80" t="s">
        <v>489</v>
      </c>
      <c r="C232" s="149">
        <v>218</v>
      </c>
      <c r="D232" s="70" t="s">
        <v>8</v>
      </c>
      <c r="E232" s="70" t="s">
        <v>16</v>
      </c>
      <c r="F232" s="67" t="s">
        <v>1458</v>
      </c>
      <c r="G232" s="72" t="s">
        <v>721</v>
      </c>
      <c r="H232" s="72" t="s">
        <v>209</v>
      </c>
      <c r="I232" s="72"/>
      <c r="J232" s="72"/>
      <c r="K232" s="72"/>
      <c r="L232" s="81"/>
      <c r="M232" s="124"/>
      <c r="N232" s="134"/>
      <c r="O232" s="15"/>
    </row>
    <row r="233" spans="1:15" ht="27.75" customHeight="1" x14ac:dyDescent="0.3">
      <c r="A233" s="83">
        <v>233</v>
      </c>
      <c r="B233" s="80" t="s">
        <v>274</v>
      </c>
      <c r="C233" s="150">
        <v>0</v>
      </c>
      <c r="D233" s="70" t="s">
        <v>8</v>
      </c>
      <c r="E233" s="70" t="s">
        <v>16</v>
      </c>
      <c r="F233" s="76" t="s">
        <v>726</v>
      </c>
      <c r="G233" s="74" t="s">
        <v>728</v>
      </c>
      <c r="H233" s="72" t="s">
        <v>727</v>
      </c>
      <c r="I233" s="72"/>
      <c r="J233" s="72"/>
      <c r="K233" s="74"/>
      <c r="L233" s="147"/>
      <c r="M233" s="127"/>
      <c r="N233" s="134"/>
      <c r="O233" s="15"/>
    </row>
    <row r="234" spans="1:15" ht="27.75" customHeight="1" x14ac:dyDescent="0.3">
      <c r="A234" s="80">
        <v>234</v>
      </c>
      <c r="B234" s="80" t="s">
        <v>765</v>
      </c>
      <c r="C234" s="150">
        <v>0</v>
      </c>
      <c r="D234" s="80" t="s">
        <v>8</v>
      </c>
      <c r="E234" s="80" t="s">
        <v>16</v>
      </c>
      <c r="F234" s="65" t="s">
        <v>997</v>
      </c>
      <c r="G234" s="80" t="s">
        <v>998</v>
      </c>
      <c r="H234" s="80" t="s">
        <v>1259</v>
      </c>
      <c r="I234" s="71"/>
      <c r="J234" s="72"/>
      <c r="K234" s="74"/>
      <c r="L234" s="147"/>
      <c r="M234" s="127"/>
      <c r="N234" s="134"/>
      <c r="O234" s="15"/>
    </row>
    <row r="235" spans="1:15" ht="27.75" customHeight="1" x14ac:dyDescent="0.3">
      <c r="A235" s="80">
        <v>235</v>
      </c>
      <c r="B235" s="80" t="s">
        <v>278</v>
      </c>
      <c r="C235" s="149">
        <v>2</v>
      </c>
      <c r="D235" s="70" t="s">
        <v>8</v>
      </c>
      <c r="E235" s="70" t="s">
        <v>17</v>
      </c>
      <c r="F235" s="76" t="s">
        <v>241</v>
      </c>
      <c r="G235" s="74" t="s">
        <v>244</v>
      </c>
      <c r="H235" s="72" t="s">
        <v>243</v>
      </c>
      <c r="I235" s="72"/>
      <c r="J235" s="72"/>
      <c r="K235" s="72"/>
      <c r="L235" s="141"/>
      <c r="M235" s="124"/>
      <c r="N235" s="134"/>
      <c r="O235" s="15"/>
    </row>
    <row r="236" spans="1:15" ht="39.6" customHeight="1" x14ac:dyDescent="0.3">
      <c r="A236" s="83">
        <v>236</v>
      </c>
      <c r="B236" s="80" t="s">
        <v>767</v>
      </c>
      <c r="C236" s="149">
        <f>19+3</f>
        <v>22</v>
      </c>
      <c r="D236" s="70" t="s">
        <v>8</v>
      </c>
      <c r="E236" s="70" t="s">
        <v>17</v>
      </c>
      <c r="F236" s="76" t="s">
        <v>246</v>
      </c>
      <c r="G236" s="74" t="s">
        <v>244</v>
      </c>
      <c r="H236" s="72" t="s">
        <v>247</v>
      </c>
      <c r="I236" s="72"/>
      <c r="J236" s="72"/>
      <c r="K236" s="72"/>
      <c r="L236" s="72"/>
      <c r="M236" s="124"/>
      <c r="N236" s="134"/>
      <c r="O236" s="15"/>
    </row>
    <row r="237" spans="1:15" ht="44.4" customHeight="1" x14ac:dyDescent="0.3">
      <c r="A237" s="80">
        <v>237</v>
      </c>
      <c r="B237" s="80" t="s">
        <v>279</v>
      </c>
      <c r="C237" s="149">
        <v>17</v>
      </c>
      <c r="D237" s="80" t="s">
        <v>8</v>
      </c>
      <c r="E237" s="80" t="s">
        <v>17</v>
      </c>
      <c r="F237" s="67" t="s">
        <v>978</v>
      </c>
      <c r="G237" s="82" t="s">
        <v>242</v>
      </c>
      <c r="H237" s="71" t="s">
        <v>243</v>
      </c>
      <c r="I237" s="72"/>
      <c r="J237" s="72"/>
      <c r="K237" s="72"/>
      <c r="L237" s="72"/>
      <c r="M237" s="124"/>
      <c r="N237" s="134"/>
      <c r="O237" s="15"/>
    </row>
    <row r="238" spans="1:15" ht="27.75" customHeight="1" x14ac:dyDescent="0.3">
      <c r="A238" s="80">
        <v>238</v>
      </c>
      <c r="B238" s="80" t="s">
        <v>770</v>
      </c>
      <c r="C238" s="149">
        <v>1</v>
      </c>
      <c r="D238" s="70" t="s">
        <v>8</v>
      </c>
      <c r="E238" s="70" t="s">
        <v>17</v>
      </c>
      <c r="F238" s="76" t="s">
        <v>1412</v>
      </c>
      <c r="G238" s="74" t="s">
        <v>514</v>
      </c>
      <c r="H238" s="72" t="s">
        <v>247</v>
      </c>
      <c r="I238" s="72"/>
      <c r="J238" s="72"/>
      <c r="K238" s="74"/>
      <c r="L238" s="77"/>
      <c r="M238" s="124"/>
      <c r="N238" s="134"/>
      <c r="O238" s="15"/>
    </row>
    <row r="239" spans="1:15" ht="27.75" customHeight="1" x14ac:dyDescent="0.3">
      <c r="A239" s="80">
        <v>239</v>
      </c>
      <c r="B239" s="80" t="s">
        <v>774</v>
      </c>
      <c r="C239" s="149">
        <v>16</v>
      </c>
      <c r="D239" s="70" t="s">
        <v>8</v>
      </c>
      <c r="E239" s="70" t="s">
        <v>17</v>
      </c>
      <c r="F239" s="76" t="s">
        <v>731</v>
      </c>
      <c r="G239" s="74" t="s">
        <v>514</v>
      </c>
      <c r="H239" s="72" t="s">
        <v>247</v>
      </c>
      <c r="I239" s="72"/>
      <c r="J239" s="72"/>
      <c r="K239" s="74"/>
      <c r="L239" s="77"/>
      <c r="M239" s="124"/>
      <c r="N239" s="134"/>
      <c r="O239" s="15"/>
    </row>
    <row r="240" spans="1:15" ht="27.75" customHeight="1" x14ac:dyDescent="0.3">
      <c r="A240" s="80">
        <v>240</v>
      </c>
      <c r="B240" s="80" t="s">
        <v>778</v>
      </c>
      <c r="C240" s="149">
        <v>6</v>
      </c>
      <c r="D240" s="70" t="s">
        <v>8</v>
      </c>
      <c r="E240" s="70" t="s">
        <v>17</v>
      </c>
      <c r="F240" s="76" t="s">
        <v>249</v>
      </c>
      <c r="G240" s="74" t="s">
        <v>250</v>
      </c>
      <c r="H240" s="72" t="s">
        <v>251</v>
      </c>
      <c r="I240" s="72"/>
      <c r="J240" s="72"/>
      <c r="K240" s="74"/>
      <c r="L240" s="72"/>
      <c r="M240" s="124"/>
      <c r="N240" s="134"/>
      <c r="O240" s="15"/>
    </row>
    <row r="241" spans="1:15" ht="27.75" customHeight="1" x14ac:dyDescent="0.3">
      <c r="A241" s="83">
        <v>241</v>
      </c>
      <c r="B241" s="80" t="s">
        <v>782</v>
      </c>
      <c r="C241" s="149" t="s">
        <v>1565</v>
      </c>
      <c r="D241" s="98" t="s">
        <v>8</v>
      </c>
      <c r="E241" s="98" t="s">
        <v>18</v>
      </c>
      <c r="F241" s="99" t="s">
        <v>1711</v>
      </c>
      <c r="G241" s="100" t="s">
        <v>272</v>
      </c>
      <c r="H241" s="90" t="s">
        <v>1551</v>
      </c>
      <c r="I241" s="90"/>
      <c r="J241" s="90"/>
      <c r="K241" s="100"/>
      <c r="L241" s="90"/>
      <c r="M241" s="131"/>
      <c r="N241" s="134"/>
      <c r="O241" s="15"/>
    </row>
    <row r="242" spans="1:15" ht="27.75" customHeight="1" x14ac:dyDescent="0.3">
      <c r="A242" s="80">
        <v>242</v>
      </c>
      <c r="B242" s="80" t="s">
        <v>282</v>
      </c>
      <c r="C242" s="149" t="s">
        <v>1565</v>
      </c>
      <c r="D242" s="98" t="s">
        <v>8</v>
      </c>
      <c r="E242" s="98" t="s">
        <v>18</v>
      </c>
      <c r="F242" s="99" t="s">
        <v>1712</v>
      </c>
      <c r="G242" s="100" t="s">
        <v>1554</v>
      </c>
      <c r="H242" s="90" t="s">
        <v>1553</v>
      </c>
      <c r="I242" s="90"/>
      <c r="J242" s="90"/>
      <c r="K242" s="100"/>
      <c r="L242" s="90"/>
      <c r="M242" s="131"/>
      <c r="N242" s="134"/>
      <c r="O242" s="15"/>
    </row>
    <row r="243" spans="1:15" ht="27.75" customHeight="1" x14ac:dyDescent="0.3">
      <c r="A243" s="80">
        <v>243</v>
      </c>
      <c r="B243" s="80" t="s">
        <v>785</v>
      </c>
      <c r="C243" s="149" t="s">
        <v>1565</v>
      </c>
      <c r="D243" s="98" t="s">
        <v>8</v>
      </c>
      <c r="E243" s="98" t="s">
        <v>18</v>
      </c>
      <c r="F243" s="99" t="s">
        <v>1713</v>
      </c>
      <c r="G243" s="100" t="s">
        <v>1554</v>
      </c>
      <c r="H243" s="90" t="s">
        <v>1553</v>
      </c>
      <c r="I243" s="90"/>
      <c r="J243" s="90"/>
      <c r="K243" s="100"/>
      <c r="L243" s="90"/>
      <c r="M243" s="131"/>
      <c r="N243" s="134"/>
      <c r="O243" s="15"/>
    </row>
    <row r="244" spans="1:15" ht="27.6" customHeight="1" x14ac:dyDescent="0.3">
      <c r="A244" s="83">
        <v>244</v>
      </c>
      <c r="B244" s="80" t="s">
        <v>788</v>
      </c>
      <c r="C244" s="149">
        <v>40</v>
      </c>
      <c r="D244" s="80" t="s">
        <v>8</v>
      </c>
      <c r="E244" s="80" t="s">
        <v>18</v>
      </c>
      <c r="F244" s="67" t="s">
        <v>733</v>
      </c>
      <c r="G244" s="82" t="s">
        <v>123</v>
      </c>
      <c r="H244" s="71" t="s">
        <v>254</v>
      </c>
      <c r="I244" s="72"/>
      <c r="J244" s="72"/>
      <c r="K244" s="82"/>
      <c r="L244" s="77"/>
      <c r="M244" s="124"/>
      <c r="N244" s="134"/>
      <c r="O244" s="15"/>
    </row>
    <row r="245" spans="1:15" s="68" customFormat="1" ht="28.8" x14ac:dyDescent="0.3">
      <c r="A245" s="80">
        <v>245</v>
      </c>
      <c r="B245" s="80" t="s">
        <v>288</v>
      </c>
      <c r="C245" s="150">
        <v>36</v>
      </c>
      <c r="D245" s="95" t="s">
        <v>8</v>
      </c>
      <c r="E245" s="95" t="s">
        <v>18</v>
      </c>
      <c r="F245" s="96" t="s">
        <v>1287</v>
      </c>
      <c r="G245" s="97" t="s">
        <v>123</v>
      </c>
      <c r="H245" s="152" t="s">
        <v>957</v>
      </c>
      <c r="I245" s="90"/>
      <c r="J245" s="183"/>
      <c r="K245" s="97"/>
      <c r="L245" s="184"/>
      <c r="M245" s="185"/>
      <c r="N245" s="176"/>
      <c r="O245" s="19"/>
    </row>
    <row r="246" spans="1:15" ht="27.75" customHeight="1" x14ac:dyDescent="0.3">
      <c r="A246" s="80">
        <v>246</v>
      </c>
      <c r="B246" s="80" t="s">
        <v>1336</v>
      </c>
      <c r="C246" s="149">
        <v>4</v>
      </c>
      <c r="D246" s="80" t="s">
        <v>8</v>
      </c>
      <c r="E246" s="80" t="s">
        <v>18</v>
      </c>
      <c r="F246" s="67" t="s">
        <v>735</v>
      </c>
      <c r="G246" s="82" t="s">
        <v>123</v>
      </c>
      <c r="H246" s="71" t="s">
        <v>254</v>
      </c>
      <c r="I246" s="72"/>
      <c r="J246" s="72"/>
      <c r="K246" s="82"/>
      <c r="L246" s="77"/>
      <c r="M246" s="124"/>
      <c r="N246" s="134"/>
      <c r="O246" s="15"/>
    </row>
    <row r="247" spans="1:15" ht="27.75" customHeight="1" x14ac:dyDescent="0.3">
      <c r="A247" s="80">
        <v>247</v>
      </c>
      <c r="B247" s="80" t="s">
        <v>1337</v>
      </c>
      <c r="C247" s="149">
        <v>7</v>
      </c>
      <c r="D247" s="70" t="s">
        <v>8</v>
      </c>
      <c r="E247" s="70" t="s">
        <v>18</v>
      </c>
      <c r="F247" s="76" t="s">
        <v>253</v>
      </c>
      <c r="G247" s="74" t="s">
        <v>123</v>
      </c>
      <c r="H247" s="72" t="s">
        <v>254</v>
      </c>
      <c r="I247" s="72"/>
      <c r="J247" s="72"/>
      <c r="K247" s="74"/>
      <c r="L247" s="72"/>
      <c r="M247" s="124"/>
      <c r="N247" s="134"/>
      <c r="O247" s="15"/>
    </row>
    <row r="248" spans="1:15" ht="27.75" customHeight="1" x14ac:dyDescent="0.3">
      <c r="A248" s="80">
        <v>248</v>
      </c>
      <c r="B248" s="80" t="s">
        <v>1750</v>
      </c>
      <c r="C248" s="149">
        <v>15</v>
      </c>
      <c r="D248" s="80" t="s">
        <v>8</v>
      </c>
      <c r="E248" s="80" t="s">
        <v>18</v>
      </c>
      <c r="F248" s="67" t="s">
        <v>253</v>
      </c>
      <c r="G248" s="82" t="s">
        <v>737</v>
      </c>
      <c r="H248" s="72" t="s">
        <v>254</v>
      </c>
      <c r="I248" s="72"/>
      <c r="J248" s="72"/>
      <c r="K248" s="82"/>
      <c r="L248" s="77"/>
      <c r="M248" s="124"/>
      <c r="N248" s="134"/>
      <c r="O248" s="15"/>
    </row>
    <row r="249" spans="1:15" ht="27.75" customHeight="1" x14ac:dyDescent="0.3">
      <c r="A249" s="83">
        <v>249</v>
      </c>
      <c r="B249" s="80" t="s">
        <v>1338</v>
      </c>
      <c r="C249" s="149" t="s">
        <v>1565</v>
      </c>
      <c r="D249" s="98" t="s">
        <v>8</v>
      </c>
      <c r="E249" s="98" t="s">
        <v>18</v>
      </c>
      <c r="F249" s="99" t="s">
        <v>1714</v>
      </c>
      <c r="G249" s="100" t="s">
        <v>1552</v>
      </c>
      <c r="H249" s="90" t="s">
        <v>1513</v>
      </c>
      <c r="I249" s="90"/>
      <c r="J249" s="90"/>
      <c r="K249" s="100"/>
      <c r="L249" s="163"/>
      <c r="M249" s="131"/>
      <c r="N249" s="134"/>
      <c r="O249" s="15"/>
    </row>
    <row r="250" spans="1:15" ht="27.75" customHeight="1" x14ac:dyDescent="0.3">
      <c r="A250" s="80">
        <v>250</v>
      </c>
      <c r="B250" s="80" t="s">
        <v>1339</v>
      </c>
      <c r="C250" s="149" t="s">
        <v>1565</v>
      </c>
      <c r="D250" s="98" t="s">
        <v>8</v>
      </c>
      <c r="E250" s="98" t="s">
        <v>18</v>
      </c>
      <c r="F250" s="99" t="s">
        <v>1715</v>
      </c>
      <c r="G250" s="100" t="s">
        <v>272</v>
      </c>
      <c r="H250" s="90" t="s">
        <v>1551</v>
      </c>
      <c r="I250" s="90"/>
      <c r="J250" s="90"/>
      <c r="K250" s="100"/>
      <c r="L250" s="163"/>
      <c r="M250" s="131"/>
      <c r="N250" s="134"/>
      <c r="O250" s="15"/>
    </row>
    <row r="251" spans="1:15" ht="27.75" customHeight="1" x14ac:dyDescent="0.3">
      <c r="A251" s="80">
        <v>251</v>
      </c>
      <c r="B251" s="80" t="s">
        <v>1340</v>
      </c>
      <c r="C251" s="149">
        <v>4</v>
      </c>
      <c r="D251" s="70" t="s">
        <v>8</v>
      </c>
      <c r="E251" s="70" t="s">
        <v>18</v>
      </c>
      <c r="F251" s="76" t="s">
        <v>255</v>
      </c>
      <c r="G251" s="74" t="s">
        <v>123</v>
      </c>
      <c r="H251" s="72" t="s">
        <v>254</v>
      </c>
      <c r="I251" s="72"/>
      <c r="J251" s="72"/>
      <c r="K251" s="74"/>
      <c r="L251" s="72"/>
      <c r="M251" s="124"/>
      <c r="N251" s="134"/>
      <c r="O251" s="15"/>
    </row>
    <row r="252" spans="1:15" ht="27.75" customHeight="1" x14ac:dyDescent="0.3">
      <c r="A252" s="83">
        <v>252</v>
      </c>
      <c r="B252" s="80" t="s">
        <v>1341</v>
      </c>
      <c r="C252" s="149">
        <v>11</v>
      </c>
      <c r="D252" s="70" t="s">
        <v>8</v>
      </c>
      <c r="E252" s="70" t="s">
        <v>18</v>
      </c>
      <c r="F252" s="76" t="s">
        <v>259</v>
      </c>
      <c r="G252" s="74" t="s">
        <v>123</v>
      </c>
      <c r="H252" s="72" t="s">
        <v>260</v>
      </c>
      <c r="I252" s="72"/>
      <c r="J252" s="72"/>
      <c r="K252" s="74"/>
      <c r="L252" s="72"/>
      <c r="M252" s="124"/>
      <c r="N252" s="134"/>
      <c r="O252" s="15"/>
    </row>
    <row r="253" spans="1:15" ht="27.75" customHeight="1" x14ac:dyDescent="0.3">
      <c r="A253" s="80">
        <v>253</v>
      </c>
      <c r="B253" s="80" t="s">
        <v>1342</v>
      </c>
      <c r="C253" s="149">
        <f>24+11</f>
        <v>35</v>
      </c>
      <c r="D253" s="70" t="s">
        <v>8</v>
      </c>
      <c r="E253" s="70" t="s">
        <v>18</v>
      </c>
      <c r="F253" s="76" t="s">
        <v>262</v>
      </c>
      <c r="G253" s="74" t="s">
        <v>123</v>
      </c>
      <c r="H253" s="72" t="s">
        <v>254</v>
      </c>
      <c r="I253" s="72"/>
      <c r="J253" s="72"/>
      <c r="K253" s="74"/>
      <c r="L253" s="72"/>
      <c r="M253" s="124"/>
      <c r="N253" s="134"/>
      <c r="O253" s="15"/>
    </row>
    <row r="254" spans="1:15" s="68" customFormat="1" ht="27.75" customHeight="1" x14ac:dyDescent="0.3">
      <c r="A254" s="80">
        <v>254</v>
      </c>
      <c r="B254" s="80" t="s">
        <v>1343</v>
      </c>
      <c r="C254" s="149">
        <v>11</v>
      </c>
      <c r="D254" s="70" t="s">
        <v>8</v>
      </c>
      <c r="E254" s="70" t="s">
        <v>18</v>
      </c>
      <c r="F254" s="76" t="s">
        <v>263</v>
      </c>
      <c r="G254" s="74" t="s">
        <v>123</v>
      </c>
      <c r="H254" s="72" t="s">
        <v>264</v>
      </c>
      <c r="I254" s="72"/>
      <c r="J254" s="72"/>
      <c r="K254" s="74"/>
      <c r="L254" s="72"/>
      <c r="M254" s="124"/>
      <c r="N254" s="134"/>
      <c r="O254" s="15"/>
    </row>
    <row r="255" spans="1:15" s="68" customFormat="1" ht="27.75" customHeight="1" x14ac:dyDescent="0.3">
      <c r="A255" s="80">
        <v>255</v>
      </c>
      <c r="B255" s="80" t="s">
        <v>1344</v>
      </c>
      <c r="C255" s="149">
        <v>10</v>
      </c>
      <c r="D255" s="80" t="s">
        <v>8</v>
      </c>
      <c r="E255" s="80" t="s">
        <v>18</v>
      </c>
      <c r="F255" s="67" t="s">
        <v>742</v>
      </c>
      <c r="G255" s="82" t="s">
        <v>123</v>
      </c>
      <c r="H255" s="71" t="s">
        <v>743</v>
      </c>
      <c r="I255" s="71"/>
      <c r="J255" s="71"/>
      <c r="K255" s="82"/>
      <c r="L255" s="189"/>
      <c r="M255" s="75"/>
      <c r="N255" s="134"/>
      <c r="O255" s="15"/>
    </row>
    <row r="256" spans="1:15" s="68" customFormat="1" ht="27.75" customHeight="1" x14ac:dyDescent="0.3">
      <c r="A256" s="80">
        <v>256</v>
      </c>
      <c r="B256" s="80" t="s">
        <v>1345</v>
      </c>
      <c r="C256" s="149">
        <v>50</v>
      </c>
      <c r="D256" s="70" t="s">
        <v>8</v>
      </c>
      <c r="E256" s="70" t="s">
        <v>18</v>
      </c>
      <c r="F256" s="76" t="s">
        <v>744</v>
      </c>
      <c r="G256" s="74" t="s">
        <v>123</v>
      </c>
      <c r="H256" s="72" t="s">
        <v>745</v>
      </c>
      <c r="I256" s="72"/>
      <c r="J256" s="72"/>
      <c r="K256" s="74"/>
      <c r="L256" s="153"/>
      <c r="M256" s="124"/>
      <c r="N256" s="134"/>
      <c r="O256" s="15"/>
    </row>
    <row r="257" spans="1:15" s="68" customFormat="1" ht="27.75" customHeight="1" x14ac:dyDescent="0.3">
      <c r="A257" s="83">
        <v>257</v>
      </c>
      <c r="B257" s="80" t="s">
        <v>1346</v>
      </c>
      <c r="C257" s="149">
        <v>7</v>
      </c>
      <c r="D257" s="70" t="s">
        <v>8</v>
      </c>
      <c r="E257" s="70" t="s">
        <v>18</v>
      </c>
      <c r="F257" s="76" t="s">
        <v>266</v>
      </c>
      <c r="G257" s="74" t="s">
        <v>123</v>
      </c>
      <c r="H257" s="72" t="s">
        <v>254</v>
      </c>
      <c r="I257" s="72"/>
      <c r="J257" s="72"/>
      <c r="K257" s="74"/>
      <c r="L257" s="72"/>
      <c r="M257" s="124"/>
      <c r="N257" s="134"/>
      <c r="O257" s="15"/>
    </row>
    <row r="258" spans="1:15" ht="27.75" customHeight="1" x14ac:dyDescent="0.3">
      <c r="A258" s="80">
        <v>258</v>
      </c>
      <c r="B258" s="80" t="s">
        <v>1347</v>
      </c>
      <c r="C258" s="149">
        <v>21</v>
      </c>
      <c r="D258" s="70" t="s">
        <v>8</v>
      </c>
      <c r="E258" s="70" t="s">
        <v>18</v>
      </c>
      <c r="F258" s="76" t="s">
        <v>747</v>
      </c>
      <c r="G258" s="74" t="s">
        <v>123</v>
      </c>
      <c r="H258" s="72" t="s">
        <v>254</v>
      </c>
      <c r="I258" s="72"/>
      <c r="J258" s="72"/>
      <c r="K258" s="74"/>
      <c r="L258" s="77"/>
      <c r="M258" s="124"/>
      <c r="N258" s="134"/>
      <c r="O258" s="15"/>
    </row>
    <row r="259" spans="1:15" s="68" customFormat="1" ht="39.75" customHeight="1" x14ac:dyDescent="0.3">
      <c r="A259" s="80">
        <v>259</v>
      </c>
      <c r="B259" s="80" t="s">
        <v>1348</v>
      </c>
      <c r="C259" s="150">
        <v>0</v>
      </c>
      <c r="D259" s="95" t="s">
        <v>8</v>
      </c>
      <c r="E259" s="95" t="s">
        <v>18</v>
      </c>
      <c r="F259" s="96" t="s">
        <v>1288</v>
      </c>
      <c r="G259" s="97" t="s">
        <v>183</v>
      </c>
      <c r="H259" s="152" t="s">
        <v>957</v>
      </c>
      <c r="I259" s="90"/>
      <c r="J259" s="183"/>
      <c r="K259" s="97"/>
      <c r="L259" s="184"/>
      <c r="M259" s="186"/>
      <c r="N259" s="176"/>
      <c r="O259" s="19"/>
    </row>
    <row r="260" spans="1:15" ht="27.75" customHeight="1" x14ac:dyDescent="0.3">
      <c r="A260" s="83">
        <v>260</v>
      </c>
      <c r="B260" s="80" t="s">
        <v>1349</v>
      </c>
      <c r="C260" s="149">
        <v>28</v>
      </c>
      <c r="D260" s="70" t="s">
        <v>8</v>
      </c>
      <c r="E260" s="70" t="s">
        <v>18</v>
      </c>
      <c r="F260" s="76" t="s">
        <v>749</v>
      </c>
      <c r="G260" s="74" t="s">
        <v>127</v>
      </c>
      <c r="H260" s="72" t="s">
        <v>750</v>
      </c>
      <c r="I260" s="72"/>
      <c r="J260" s="72"/>
      <c r="K260" s="74"/>
      <c r="L260" s="77"/>
      <c r="M260" s="124"/>
      <c r="N260" s="134"/>
      <c r="O260" s="15"/>
    </row>
    <row r="261" spans="1:15" ht="43.95" customHeight="1" x14ac:dyDescent="0.3">
      <c r="A261" s="80">
        <v>261</v>
      </c>
      <c r="B261" s="80" t="s">
        <v>1350</v>
      </c>
      <c r="C261" s="149">
        <v>30</v>
      </c>
      <c r="D261" s="80" t="s">
        <v>8</v>
      </c>
      <c r="E261" s="80" t="s">
        <v>18</v>
      </c>
      <c r="F261" s="180" t="s">
        <v>1459</v>
      </c>
      <c r="G261" s="82" t="s">
        <v>127</v>
      </c>
      <c r="H261" s="71" t="s">
        <v>750</v>
      </c>
      <c r="I261" s="72"/>
      <c r="J261" s="72"/>
      <c r="K261" s="82"/>
      <c r="L261" s="77"/>
      <c r="M261" s="124"/>
      <c r="N261" s="134"/>
      <c r="O261" s="15"/>
    </row>
    <row r="262" spans="1:15" s="68" customFormat="1" ht="27.75" customHeight="1" x14ac:dyDescent="0.3">
      <c r="A262" s="80">
        <v>262</v>
      </c>
      <c r="B262" s="80" t="s">
        <v>1351</v>
      </c>
      <c r="C262" s="149">
        <v>14</v>
      </c>
      <c r="D262" s="80" t="s">
        <v>8</v>
      </c>
      <c r="E262" s="80" t="s">
        <v>18</v>
      </c>
      <c r="F262" s="67" t="s">
        <v>753</v>
      </c>
      <c r="G262" s="82" t="s">
        <v>127</v>
      </c>
      <c r="H262" s="71" t="s">
        <v>254</v>
      </c>
      <c r="I262" s="72"/>
      <c r="J262" s="72"/>
      <c r="K262" s="82"/>
      <c r="L262" s="141"/>
      <c r="M262" s="124"/>
      <c r="N262" s="134"/>
      <c r="O262" s="15"/>
    </row>
    <row r="263" spans="1:15" s="68" customFormat="1" ht="27.75" customHeight="1" x14ac:dyDescent="0.3">
      <c r="A263" s="80">
        <v>263</v>
      </c>
      <c r="B263" s="80" t="s">
        <v>1352</v>
      </c>
      <c r="C263" s="149" t="s">
        <v>1694</v>
      </c>
      <c r="D263" s="70" t="s">
        <v>8</v>
      </c>
      <c r="E263" s="70" t="s">
        <v>19</v>
      </c>
      <c r="F263" s="67" t="s">
        <v>1544</v>
      </c>
      <c r="G263" s="82" t="s">
        <v>1695</v>
      </c>
      <c r="H263" s="71" t="s">
        <v>1696</v>
      </c>
      <c r="I263" s="71"/>
      <c r="J263" s="71"/>
      <c r="K263" s="82"/>
      <c r="L263" s="81"/>
      <c r="M263" s="75"/>
      <c r="N263" s="134"/>
      <c r="O263" s="15"/>
    </row>
    <row r="264" spans="1:15" ht="27.75" customHeight="1" x14ac:dyDescent="0.3">
      <c r="A264" s="80">
        <v>264</v>
      </c>
      <c r="B264" s="80" t="s">
        <v>1353</v>
      </c>
      <c r="C264" s="149">
        <v>5</v>
      </c>
      <c r="D264" s="70" t="s">
        <v>8</v>
      </c>
      <c r="E264" s="70" t="s">
        <v>19</v>
      </c>
      <c r="F264" s="76" t="s">
        <v>268</v>
      </c>
      <c r="G264" s="74" t="s">
        <v>142</v>
      </c>
      <c r="H264" s="72" t="s">
        <v>269</v>
      </c>
      <c r="I264" s="72"/>
      <c r="J264" s="72"/>
      <c r="K264" s="74"/>
      <c r="L264" s="72"/>
      <c r="M264" s="124"/>
      <c r="N264" s="134"/>
      <c r="O264" s="15"/>
    </row>
    <row r="265" spans="1:15" ht="27.75" customHeight="1" x14ac:dyDescent="0.3">
      <c r="A265" s="83">
        <v>265</v>
      </c>
      <c r="B265" s="80" t="s">
        <v>1354</v>
      </c>
      <c r="C265" s="149">
        <v>6</v>
      </c>
      <c r="D265" s="70" t="s">
        <v>8</v>
      </c>
      <c r="E265" s="70" t="s">
        <v>19</v>
      </c>
      <c r="F265" s="76" t="s">
        <v>271</v>
      </c>
      <c r="G265" s="74" t="s">
        <v>272</v>
      </c>
      <c r="H265" s="72" t="s">
        <v>273</v>
      </c>
      <c r="I265" s="72"/>
      <c r="J265" s="72"/>
      <c r="K265" s="74"/>
      <c r="L265" s="72"/>
      <c r="M265" s="124"/>
      <c r="N265" s="134"/>
      <c r="O265" s="15"/>
    </row>
    <row r="266" spans="1:15" ht="27.75" customHeight="1" x14ac:dyDescent="0.3">
      <c r="A266" s="80">
        <v>266</v>
      </c>
      <c r="B266" s="80" t="s">
        <v>1355</v>
      </c>
      <c r="C266" s="149">
        <v>3</v>
      </c>
      <c r="D266" s="70" t="s">
        <v>8</v>
      </c>
      <c r="E266" s="70" t="s">
        <v>19</v>
      </c>
      <c r="F266" s="76" t="s">
        <v>756</v>
      </c>
      <c r="G266" s="74" t="s">
        <v>757</v>
      </c>
      <c r="H266" s="72" t="s">
        <v>758</v>
      </c>
      <c r="I266" s="72"/>
      <c r="J266" s="72"/>
      <c r="K266" s="74"/>
      <c r="L266" s="77"/>
      <c r="M266" s="124"/>
      <c r="N266" s="134"/>
      <c r="O266" s="15"/>
    </row>
    <row r="267" spans="1:15" ht="27.75" customHeight="1" x14ac:dyDescent="0.3">
      <c r="A267" s="80">
        <v>267</v>
      </c>
      <c r="B267" s="80" t="s">
        <v>1356</v>
      </c>
      <c r="C267" s="149">
        <v>1</v>
      </c>
      <c r="D267" s="70" t="s">
        <v>8</v>
      </c>
      <c r="E267" s="70" t="s">
        <v>19</v>
      </c>
      <c r="F267" s="76" t="s">
        <v>760</v>
      </c>
      <c r="G267" s="74" t="s">
        <v>761</v>
      </c>
      <c r="H267" s="72" t="s">
        <v>329</v>
      </c>
      <c r="I267" s="72"/>
      <c r="J267" s="72"/>
      <c r="K267" s="74"/>
      <c r="L267" s="77"/>
      <c r="M267" s="124"/>
      <c r="N267" s="134"/>
      <c r="O267" s="15"/>
    </row>
    <row r="268" spans="1:15" ht="27.75" customHeight="1" x14ac:dyDescent="0.3">
      <c r="A268" s="83">
        <v>268</v>
      </c>
      <c r="B268" s="80" t="s">
        <v>1357</v>
      </c>
      <c r="C268" s="149">
        <v>1</v>
      </c>
      <c r="D268" s="70" t="s">
        <v>8</v>
      </c>
      <c r="E268" s="70" t="s">
        <v>19</v>
      </c>
      <c r="F268" s="76" t="s">
        <v>763</v>
      </c>
      <c r="G268" s="74" t="s">
        <v>764</v>
      </c>
      <c r="H268" s="72" t="s">
        <v>94</v>
      </c>
      <c r="I268" s="72"/>
      <c r="J268" s="72"/>
      <c r="K268" s="74"/>
      <c r="L268" s="77"/>
      <c r="M268" s="124"/>
      <c r="N268" s="134"/>
      <c r="O268" s="15"/>
    </row>
    <row r="269" spans="1:15" ht="48.6" customHeight="1" x14ac:dyDescent="0.3">
      <c r="A269" s="80">
        <v>269</v>
      </c>
      <c r="B269" s="80" t="s">
        <v>1358</v>
      </c>
      <c r="C269" s="149">
        <v>1</v>
      </c>
      <c r="D269" s="70" t="s">
        <v>8</v>
      </c>
      <c r="E269" s="70" t="s">
        <v>19</v>
      </c>
      <c r="F269" s="76" t="s">
        <v>1460</v>
      </c>
      <c r="G269" s="74" t="s">
        <v>490</v>
      </c>
      <c r="H269" s="72" t="s">
        <v>1255</v>
      </c>
      <c r="I269" s="72"/>
      <c r="J269" s="72"/>
      <c r="K269" s="74"/>
      <c r="L269" s="72"/>
      <c r="M269" s="75"/>
      <c r="N269" s="134"/>
      <c r="O269" s="15"/>
    </row>
    <row r="270" spans="1:15" ht="27.75" customHeight="1" x14ac:dyDescent="0.3">
      <c r="A270" s="80">
        <v>270</v>
      </c>
      <c r="B270" s="80" t="s">
        <v>1359</v>
      </c>
      <c r="C270" s="149">
        <v>1</v>
      </c>
      <c r="D270" s="70" t="s">
        <v>8</v>
      </c>
      <c r="E270" s="70" t="s">
        <v>19</v>
      </c>
      <c r="F270" s="76" t="s">
        <v>275</v>
      </c>
      <c r="G270" s="74" t="s">
        <v>277</v>
      </c>
      <c r="H270" s="72" t="s">
        <v>276</v>
      </c>
      <c r="I270" s="72"/>
      <c r="J270" s="72"/>
      <c r="K270" s="74"/>
      <c r="L270" s="72"/>
      <c r="M270" s="75"/>
      <c r="N270" s="134"/>
      <c r="O270" s="15"/>
    </row>
    <row r="271" spans="1:15" ht="27.75" customHeight="1" x14ac:dyDescent="0.3">
      <c r="A271" s="80">
        <v>271</v>
      </c>
      <c r="B271" s="80" t="s">
        <v>1360</v>
      </c>
      <c r="C271" s="149">
        <v>12</v>
      </c>
      <c r="D271" s="70" t="s">
        <v>8</v>
      </c>
      <c r="E271" s="70" t="s">
        <v>19</v>
      </c>
      <c r="F271" s="76" t="s">
        <v>766</v>
      </c>
      <c r="G271" s="74" t="s">
        <v>127</v>
      </c>
      <c r="H271" s="72" t="s">
        <v>567</v>
      </c>
      <c r="I271" s="72"/>
      <c r="J271" s="72"/>
      <c r="K271" s="74"/>
      <c r="L271" s="77"/>
      <c r="M271" s="75"/>
      <c r="N271" s="134"/>
      <c r="O271" s="15"/>
    </row>
    <row r="272" spans="1:15" ht="27.75" customHeight="1" x14ac:dyDescent="0.3">
      <c r="A272" s="80">
        <v>272</v>
      </c>
      <c r="B272" s="80" t="s">
        <v>1361</v>
      </c>
      <c r="C272" s="149">
        <v>1</v>
      </c>
      <c r="D272" s="70" t="s">
        <v>8</v>
      </c>
      <c r="E272" s="70" t="s">
        <v>19</v>
      </c>
      <c r="F272" s="76" t="s">
        <v>1218</v>
      </c>
      <c r="G272" s="74" t="s">
        <v>1217</v>
      </c>
      <c r="H272" s="72" t="s">
        <v>1216</v>
      </c>
      <c r="I272" s="72"/>
      <c r="J272" s="72"/>
      <c r="K272" s="85"/>
      <c r="L272" s="72"/>
      <c r="M272" s="75"/>
      <c r="N272" s="134"/>
      <c r="O272" s="15"/>
    </row>
    <row r="273" spans="1:15" ht="33.75" customHeight="1" x14ac:dyDescent="0.3">
      <c r="A273" s="83">
        <v>273</v>
      </c>
      <c r="B273" s="80" t="s">
        <v>1362</v>
      </c>
      <c r="C273" s="149">
        <v>1</v>
      </c>
      <c r="D273" s="70" t="s">
        <v>8</v>
      </c>
      <c r="E273" s="70" t="s">
        <v>19</v>
      </c>
      <c r="F273" s="76" t="s">
        <v>1189</v>
      </c>
      <c r="G273" s="74" t="s">
        <v>1190</v>
      </c>
      <c r="H273" s="72" t="s">
        <v>182</v>
      </c>
      <c r="I273" s="72"/>
      <c r="J273" s="72"/>
      <c r="K273" s="74"/>
      <c r="L273" s="72"/>
      <c r="M273" s="75"/>
      <c r="N273" s="134"/>
      <c r="O273" s="15"/>
    </row>
    <row r="274" spans="1:15" ht="33.6" customHeight="1" x14ac:dyDescent="0.3">
      <c r="A274" s="80">
        <v>274</v>
      </c>
      <c r="B274" s="80" t="s">
        <v>1363</v>
      </c>
      <c r="C274" s="149">
        <v>1</v>
      </c>
      <c r="D274" s="70" t="s">
        <v>8</v>
      </c>
      <c r="E274" s="70" t="s">
        <v>19</v>
      </c>
      <c r="F274" s="76" t="s">
        <v>1461</v>
      </c>
      <c r="G274" s="74" t="s">
        <v>768</v>
      </c>
      <c r="H274" s="72" t="s">
        <v>769</v>
      </c>
      <c r="I274" s="72"/>
      <c r="J274" s="72"/>
      <c r="K274" s="74"/>
      <c r="L274" s="77"/>
      <c r="M274" s="75"/>
      <c r="N274" s="134"/>
      <c r="O274" s="15"/>
    </row>
    <row r="275" spans="1:15" ht="33.75" customHeight="1" x14ac:dyDescent="0.3">
      <c r="A275" s="80">
        <v>275</v>
      </c>
      <c r="B275" s="80" t="s">
        <v>1364</v>
      </c>
      <c r="C275" s="149">
        <v>25</v>
      </c>
      <c r="D275" s="70" t="s">
        <v>8</v>
      </c>
      <c r="E275" s="70" t="s">
        <v>19</v>
      </c>
      <c r="F275" s="76" t="s">
        <v>280</v>
      </c>
      <c r="G275" s="74" t="s">
        <v>142</v>
      </c>
      <c r="H275" s="72" t="s">
        <v>281</v>
      </c>
      <c r="I275" s="72"/>
      <c r="J275" s="72"/>
      <c r="K275" s="74"/>
      <c r="L275" s="72"/>
      <c r="M275" s="75"/>
      <c r="N275" s="134"/>
      <c r="O275" s="15"/>
    </row>
    <row r="276" spans="1:15" ht="26.4" customHeight="1" x14ac:dyDescent="0.3">
      <c r="A276" s="83">
        <v>276</v>
      </c>
      <c r="B276" s="80" t="s">
        <v>1365</v>
      </c>
      <c r="C276" s="149">
        <v>25</v>
      </c>
      <c r="D276" s="70" t="s">
        <v>8</v>
      </c>
      <c r="E276" s="70" t="s">
        <v>19</v>
      </c>
      <c r="F276" s="76" t="s">
        <v>771</v>
      </c>
      <c r="G276" s="74" t="s">
        <v>772</v>
      </c>
      <c r="H276" s="72" t="s">
        <v>773</v>
      </c>
      <c r="I276" s="72"/>
      <c r="J276" s="72"/>
      <c r="K276" s="74"/>
      <c r="L276" s="77"/>
      <c r="M276" s="75"/>
      <c r="N276" s="134"/>
      <c r="O276" s="15"/>
    </row>
    <row r="277" spans="1:15" ht="33.75" customHeight="1" x14ac:dyDescent="0.3">
      <c r="A277" s="80">
        <v>277</v>
      </c>
      <c r="B277" s="80" t="s">
        <v>1366</v>
      </c>
      <c r="C277" s="149">
        <v>1</v>
      </c>
      <c r="D277" s="70" t="s">
        <v>8</v>
      </c>
      <c r="E277" s="70" t="s">
        <v>19</v>
      </c>
      <c r="F277" s="76" t="s">
        <v>775</v>
      </c>
      <c r="G277" s="74" t="s">
        <v>777</v>
      </c>
      <c r="H277" s="72" t="s">
        <v>776</v>
      </c>
      <c r="I277" s="72"/>
      <c r="J277" s="72"/>
      <c r="K277" s="74"/>
      <c r="L277" s="77"/>
      <c r="M277" s="75"/>
      <c r="N277" s="134"/>
      <c r="O277" s="15"/>
    </row>
    <row r="278" spans="1:15" s="68" customFormat="1" ht="41.4" customHeight="1" x14ac:dyDescent="0.3">
      <c r="A278" s="80">
        <v>278</v>
      </c>
      <c r="B278" s="80" t="s">
        <v>1367</v>
      </c>
      <c r="C278" s="149">
        <v>2</v>
      </c>
      <c r="D278" s="70" t="s">
        <v>8</v>
      </c>
      <c r="E278" s="70" t="s">
        <v>19</v>
      </c>
      <c r="F278" s="76" t="s">
        <v>786</v>
      </c>
      <c r="G278" s="74" t="s">
        <v>787</v>
      </c>
      <c r="H278" s="72" t="s">
        <v>286</v>
      </c>
      <c r="I278" s="72"/>
      <c r="J278" s="72"/>
      <c r="K278" s="74"/>
      <c r="L278" s="77"/>
      <c r="M278" s="75"/>
      <c r="N278" s="134"/>
      <c r="O278" s="15"/>
    </row>
    <row r="279" spans="1:15" ht="27.75" customHeight="1" x14ac:dyDescent="0.3">
      <c r="A279" s="80">
        <v>279</v>
      </c>
      <c r="B279" s="80" t="s">
        <v>1368</v>
      </c>
      <c r="C279" s="149">
        <v>6</v>
      </c>
      <c r="D279" s="70" t="s">
        <v>8</v>
      </c>
      <c r="E279" s="70" t="s">
        <v>19</v>
      </c>
      <c r="F279" s="76" t="s">
        <v>779</v>
      </c>
      <c r="G279" s="74" t="s">
        <v>780</v>
      </c>
      <c r="H279" s="72" t="s">
        <v>781</v>
      </c>
      <c r="I279" s="72"/>
      <c r="J279" s="72"/>
      <c r="K279" s="74"/>
      <c r="L279" s="77"/>
      <c r="M279" s="75"/>
      <c r="N279" s="134"/>
      <c r="O279" s="15"/>
    </row>
    <row r="280" spans="1:15" s="68" customFormat="1" ht="27.6" customHeight="1" x14ac:dyDescent="0.3">
      <c r="A280" s="80">
        <v>280</v>
      </c>
      <c r="B280" s="80" t="s">
        <v>1369</v>
      </c>
      <c r="C280" s="149">
        <v>8</v>
      </c>
      <c r="D280" s="70" t="s">
        <v>8</v>
      </c>
      <c r="E280" s="70" t="s">
        <v>19</v>
      </c>
      <c r="F280" s="76" t="s">
        <v>789</v>
      </c>
      <c r="G280" s="74" t="s">
        <v>787</v>
      </c>
      <c r="H280" s="72" t="s">
        <v>286</v>
      </c>
      <c r="I280" s="72"/>
      <c r="J280" s="72"/>
      <c r="K280" s="74"/>
      <c r="L280" s="77"/>
      <c r="M280" s="124"/>
      <c r="N280" s="134"/>
      <c r="O280" s="15"/>
    </row>
    <row r="281" spans="1:15" ht="35.25" customHeight="1" x14ac:dyDescent="0.3">
      <c r="A281" s="83">
        <v>281</v>
      </c>
      <c r="B281" s="80" t="s">
        <v>1370</v>
      </c>
      <c r="C281" s="149">
        <v>2</v>
      </c>
      <c r="D281" s="70" t="s">
        <v>8</v>
      </c>
      <c r="E281" s="70" t="s">
        <v>19</v>
      </c>
      <c r="F281" s="76" t="s">
        <v>783</v>
      </c>
      <c r="G281" s="74" t="s">
        <v>284</v>
      </c>
      <c r="H281" s="72" t="s">
        <v>784</v>
      </c>
      <c r="I281" s="72"/>
      <c r="J281" s="72"/>
      <c r="K281" s="74"/>
      <c r="L281" s="77"/>
      <c r="M281" s="124"/>
      <c r="N281" s="134"/>
      <c r="O281" s="15"/>
    </row>
    <row r="282" spans="1:15" ht="37.5" customHeight="1" x14ac:dyDescent="0.3">
      <c r="A282" s="80">
        <v>282</v>
      </c>
      <c r="B282" s="80" t="s">
        <v>1371</v>
      </c>
      <c r="C282" s="149">
        <v>1</v>
      </c>
      <c r="D282" s="70" t="s">
        <v>8</v>
      </c>
      <c r="E282" s="70" t="s">
        <v>19</v>
      </c>
      <c r="F282" s="76" t="s">
        <v>283</v>
      </c>
      <c r="G282" s="74" t="s">
        <v>287</v>
      </c>
      <c r="H282" s="72" t="s">
        <v>1256</v>
      </c>
      <c r="I282" s="72"/>
      <c r="J282" s="72"/>
      <c r="K282" s="74"/>
      <c r="L282" s="72"/>
      <c r="M282" s="124"/>
      <c r="N282" s="134"/>
      <c r="O282" s="15"/>
    </row>
    <row r="283" spans="1:15" ht="36" customHeight="1" x14ac:dyDescent="0.3">
      <c r="A283" s="80">
        <v>283</v>
      </c>
      <c r="B283" s="80" t="s">
        <v>1372</v>
      </c>
      <c r="C283" s="154">
        <v>4</v>
      </c>
      <c r="D283" s="66" t="s">
        <v>8</v>
      </c>
      <c r="E283" s="80" t="s">
        <v>19</v>
      </c>
      <c r="F283" s="65" t="s">
        <v>845</v>
      </c>
      <c r="G283" s="80" t="s">
        <v>142</v>
      </c>
      <c r="H283" s="80" t="s">
        <v>845</v>
      </c>
      <c r="I283" s="70"/>
      <c r="J283" s="70"/>
      <c r="K283" s="70"/>
      <c r="L283" s="70"/>
      <c r="M283" s="128"/>
      <c r="N283" s="134"/>
      <c r="O283" s="15"/>
    </row>
    <row r="284" spans="1:15" ht="30.6" customHeight="1" x14ac:dyDescent="0.3">
      <c r="A284" s="83">
        <v>284</v>
      </c>
      <c r="B284" s="80" t="s">
        <v>1373</v>
      </c>
      <c r="C284" s="149">
        <v>7</v>
      </c>
      <c r="D284" s="70" t="s">
        <v>8</v>
      </c>
      <c r="E284" s="70" t="s">
        <v>19</v>
      </c>
      <c r="F284" s="76" t="s">
        <v>1462</v>
      </c>
      <c r="G284" s="74" t="s">
        <v>65</v>
      </c>
      <c r="H284" s="72" t="s">
        <v>289</v>
      </c>
      <c r="I284" s="72"/>
      <c r="J284" s="72"/>
      <c r="K284" s="74"/>
      <c r="L284" s="72"/>
      <c r="M284" s="124"/>
      <c r="N284" s="134"/>
      <c r="O284" s="15"/>
    </row>
    <row r="285" spans="1:15" ht="51.6" customHeight="1" x14ac:dyDescent="0.3">
      <c r="A285" s="80">
        <v>285</v>
      </c>
      <c r="B285" s="80" t="s">
        <v>1374</v>
      </c>
      <c r="C285" s="149">
        <v>10</v>
      </c>
      <c r="D285" s="70" t="s">
        <v>8</v>
      </c>
      <c r="E285" s="70" t="s">
        <v>19</v>
      </c>
      <c r="F285" s="76" t="s">
        <v>1463</v>
      </c>
      <c r="G285" s="74" t="s">
        <v>1221</v>
      </c>
      <c r="H285" s="72" t="s">
        <v>289</v>
      </c>
      <c r="I285" s="72"/>
      <c r="J285" s="72"/>
      <c r="K285" s="74"/>
      <c r="L285" s="72"/>
      <c r="M285" s="124"/>
      <c r="N285" s="134"/>
      <c r="O285" s="15"/>
    </row>
    <row r="286" spans="1:15" ht="51.6" customHeight="1" x14ac:dyDescent="0.3">
      <c r="A286" s="80">
        <v>286</v>
      </c>
      <c r="B286" s="80" t="s">
        <v>1375</v>
      </c>
      <c r="C286" s="149" t="s">
        <v>1693</v>
      </c>
      <c r="D286" s="70" t="s">
        <v>8</v>
      </c>
      <c r="E286" s="70" t="s">
        <v>19</v>
      </c>
      <c r="F286" s="119" t="s">
        <v>1531</v>
      </c>
      <c r="G286" s="74" t="s">
        <v>1410</v>
      </c>
      <c r="H286" s="72" t="s">
        <v>1532</v>
      </c>
      <c r="I286" s="72"/>
      <c r="J286" s="72"/>
      <c r="K286" s="74"/>
      <c r="L286" s="72"/>
      <c r="M286" s="124"/>
      <c r="N286" s="134"/>
      <c r="O286" s="15"/>
    </row>
    <row r="287" spans="1:15" ht="51.6" customHeight="1" x14ac:dyDescent="0.3">
      <c r="A287" s="80">
        <v>287</v>
      </c>
      <c r="B287" s="80" t="s">
        <v>1051</v>
      </c>
      <c r="C287" s="149" t="s">
        <v>1565</v>
      </c>
      <c r="D287" s="98" t="s">
        <v>21</v>
      </c>
      <c r="E287" s="98" t="s">
        <v>19</v>
      </c>
      <c r="F287" s="195" t="s">
        <v>1716</v>
      </c>
      <c r="G287" s="100" t="s">
        <v>1409</v>
      </c>
      <c r="H287" s="90" t="s">
        <v>1563</v>
      </c>
      <c r="I287" s="90"/>
      <c r="J287" s="90"/>
      <c r="K287" s="100"/>
      <c r="L287" s="90"/>
      <c r="M287" s="131"/>
      <c r="N287" s="134"/>
      <c r="O287" s="15"/>
    </row>
    <row r="288" spans="1:15" ht="51.6" customHeight="1" x14ac:dyDescent="0.3">
      <c r="A288" s="80">
        <v>288</v>
      </c>
      <c r="B288" s="80" t="s">
        <v>1052</v>
      </c>
      <c r="C288" s="149" t="s">
        <v>1565</v>
      </c>
      <c r="D288" s="98" t="s">
        <v>21</v>
      </c>
      <c r="E288" s="98" t="s">
        <v>19</v>
      </c>
      <c r="F288" s="195" t="s">
        <v>1717</v>
      </c>
      <c r="G288" s="100" t="s">
        <v>1409</v>
      </c>
      <c r="H288" s="90" t="s">
        <v>1563</v>
      </c>
      <c r="I288" s="90"/>
      <c r="J288" s="90"/>
      <c r="K288" s="100"/>
      <c r="L288" s="90"/>
      <c r="M288" s="131"/>
      <c r="N288" s="134"/>
      <c r="O288" s="15"/>
    </row>
    <row r="289" spans="1:15" ht="51.6" customHeight="1" x14ac:dyDescent="0.3">
      <c r="A289" s="83">
        <v>289</v>
      </c>
      <c r="B289" s="80" t="s">
        <v>1155</v>
      </c>
      <c r="C289" s="149" t="s">
        <v>1565</v>
      </c>
      <c r="D289" s="98" t="s">
        <v>21</v>
      </c>
      <c r="E289" s="98" t="s">
        <v>19</v>
      </c>
      <c r="F289" s="195" t="s">
        <v>1718</v>
      </c>
      <c r="G289" s="100" t="s">
        <v>1409</v>
      </c>
      <c r="H289" s="90" t="s">
        <v>1563</v>
      </c>
      <c r="I289" s="90"/>
      <c r="J289" s="90"/>
      <c r="K289" s="100"/>
      <c r="L289" s="90"/>
      <c r="M289" s="131"/>
      <c r="N289" s="134"/>
      <c r="O289" s="15"/>
    </row>
    <row r="290" spans="1:15" ht="51.6" customHeight="1" x14ac:dyDescent="0.3">
      <c r="A290" s="80">
        <v>290</v>
      </c>
      <c r="B290" s="80" t="s">
        <v>1156</v>
      </c>
      <c r="C290" s="149" t="s">
        <v>1565</v>
      </c>
      <c r="D290" s="98" t="s">
        <v>21</v>
      </c>
      <c r="E290" s="98" t="s">
        <v>19</v>
      </c>
      <c r="F290" s="195" t="s">
        <v>1719</v>
      </c>
      <c r="G290" s="100" t="s">
        <v>1409</v>
      </c>
      <c r="H290" s="90" t="s">
        <v>1563</v>
      </c>
      <c r="I290" s="90"/>
      <c r="J290" s="90"/>
      <c r="K290" s="100"/>
      <c r="L290" s="90"/>
      <c r="M290" s="131"/>
      <c r="N290" s="134"/>
      <c r="O290" s="15"/>
    </row>
    <row r="291" spans="1:15" ht="49.2" customHeight="1" x14ac:dyDescent="0.3">
      <c r="A291" s="80">
        <v>291</v>
      </c>
      <c r="B291" s="80" t="s">
        <v>1053</v>
      </c>
      <c r="C291" s="149">
        <v>4</v>
      </c>
      <c r="D291" s="70" t="s">
        <v>21</v>
      </c>
      <c r="E291" s="70" t="s">
        <v>19</v>
      </c>
      <c r="F291" s="76" t="s">
        <v>290</v>
      </c>
      <c r="G291" s="74" t="s">
        <v>291</v>
      </c>
      <c r="H291" s="72" t="s">
        <v>106</v>
      </c>
      <c r="I291" s="72"/>
      <c r="J291" s="72"/>
      <c r="K291" s="74"/>
      <c r="L291" s="72"/>
      <c r="M291" s="124"/>
      <c r="N291" s="134"/>
      <c r="O291" s="15"/>
    </row>
    <row r="292" spans="1:15" s="68" customFormat="1" ht="49.95" customHeight="1" x14ac:dyDescent="0.3">
      <c r="A292" s="83">
        <v>292</v>
      </c>
      <c r="B292" s="80" t="s">
        <v>1054</v>
      </c>
      <c r="C292" s="149">
        <v>43</v>
      </c>
      <c r="D292" s="70" t="s">
        <v>21</v>
      </c>
      <c r="E292" s="70" t="s">
        <v>19</v>
      </c>
      <c r="F292" s="76" t="s">
        <v>1464</v>
      </c>
      <c r="G292" s="74" t="s">
        <v>292</v>
      </c>
      <c r="H292" s="72" t="s">
        <v>106</v>
      </c>
      <c r="I292" s="72"/>
      <c r="J292" s="72"/>
      <c r="K292" s="74"/>
      <c r="L292" s="72"/>
      <c r="M292" s="124"/>
      <c r="N292" s="134"/>
      <c r="O292" s="15"/>
    </row>
    <row r="293" spans="1:15" s="68" customFormat="1" ht="45" customHeight="1" x14ac:dyDescent="0.3">
      <c r="A293" s="80">
        <v>293</v>
      </c>
      <c r="B293" s="80" t="s">
        <v>1055</v>
      </c>
      <c r="C293" s="149">
        <v>0</v>
      </c>
      <c r="D293" s="70" t="s">
        <v>21</v>
      </c>
      <c r="E293" s="70" t="s">
        <v>19</v>
      </c>
      <c r="F293" s="76" t="s">
        <v>1294</v>
      </c>
      <c r="G293" s="74" t="s">
        <v>1292</v>
      </c>
      <c r="H293" s="72" t="s">
        <v>1293</v>
      </c>
      <c r="I293" s="72"/>
      <c r="J293" s="72"/>
      <c r="K293" s="72"/>
      <c r="L293" s="72"/>
      <c r="M293" s="124"/>
      <c r="N293" s="134"/>
      <c r="O293" s="15"/>
    </row>
    <row r="294" spans="1:15" ht="37.5" customHeight="1" x14ac:dyDescent="0.3">
      <c r="A294" s="80">
        <v>294</v>
      </c>
      <c r="B294" s="80" t="s">
        <v>1751</v>
      </c>
      <c r="C294" s="149">
        <v>19</v>
      </c>
      <c r="D294" s="70" t="s">
        <v>21</v>
      </c>
      <c r="E294" s="70" t="s">
        <v>19</v>
      </c>
      <c r="F294" s="76" t="s">
        <v>331</v>
      </c>
      <c r="G294" s="72" t="s">
        <v>333</v>
      </c>
      <c r="H294" s="72" t="s">
        <v>332</v>
      </c>
      <c r="I294" s="72"/>
      <c r="J294" s="72"/>
      <c r="K294" s="72"/>
      <c r="L294" s="72"/>
      <c r="M294" s="124"/>
      <c r="N294" s="134"/>
      <c r="O294" s="15"/>
    </row>
    <row r="295" spans="1:15" ht="40.5" customHeight="1" x14ac:dyDescent="0.3">
      <c r="A295" s="80">
        <v>295</v>
      </c>
      <c r="B295" s="80" t="s">
        <v>1752</v>
      </c>
      <c r="C295" s="149">
        <v>4</v>
      </c>
      <c r="D295" s="70" t="s">
        <v>21</v>
      </c>
      <c r="E295" s="70" t="s">
        <v>19</v>
      </c>
      <c r="F295" s="76" t="s">
        <v>296</v>
      </c>
      <c r="G295" s="72" t="s">
        <v>298</v>
      </c>
      <c r="H295" s="72" t="s">
        <v>297</v>
      </c>
      <c r="I295" s="72"/>
      <c r="J295" s="72"/>
      <c r="K295" s="72"/>
      <c r="L295" s="72"/>
      <c r="M295" s="124"/>
      <c r="N295" s="177"/>
      <c r="O295" s="15"/>
    </row>
    <row r="296" spans="1:15" ht="43.95" customHeight="1" x14ac:dyDescent="0.3">
      <c r="A296" s="80">
        <v>296</v>
      </c>
      <c r="B296" s="80" t="s">
        <v>1157</v>
      </c>
      <c r="C296" s="149">
        <v>0</v>
      </c>
      <c r="D296" s="98" t="s">
        <v>21</v>
      </c>
      <c r="E296" s="98" t="s">
        <v>19</v>
      </c>
      <c r="F296" s="99" t="s">
        <v>959</v>
      </c>
      <c r="G296" s="90" t="s">
        <v>960</v>
      </c>
      <c r="H296" s="90" t="s">
        <v>957</v>
      </c>
      <c r="I296" s="90"/>
      <c r="J296" s="90"/>
      <c r="K296" s="90"/>
      <c r="L296" s="90"/>
      <c r="M296" s="131"/>
      <c r="N296" s="134"/>
      <c r="O296" s="15"/>
    </row>
    <row r="297" spans="1:15" s="68" customFormat="1" ht="45" customHeight="1" x14ac:dyDescent="0.3">
      <c r="A297" s="83">
        <v>297</v>
      </c>
      <c r="B297" s="80" t="s">
        <v>1056</v>
      </c>
      <c r="C297" s="149">
        <v>60</v>
      </c>
      <c r="D297" s="70" t="s">
        <v>21</v>
      </c>
      <c r="E297" s="70" t="s">
        <v>19</v>
      </c>
      <c r="F297" s="76" t="s">
        <v>299</v>
      </c>
      <c r="G297" s="74" t="s">
        <v>300</v>
      </c>
      <c r="H297" s="72" t="s">
        <v>301</v>
      </c>
      <c r="I297" s="72"/>
      <c r="J297" s="72"/>
      <c r="K297" s="74"/>
      <c r="L297" s="72"/>
      <c r="M297" s="124"/>
      <c r="N297" s="134"/>
      <c r="O297" s="15"/>
    </row>
    <row r="298" spans="1:15" ht="38.4" customHeight="1" x14ac:dyDescent="0.3">
      <c r="A298" s="80">
        <v>298</v>
      </c>
      <c r="B298" s="80" t="s">
        <v>1158</v>
      </c>
      <c r="C298" s="149">
        <v>20</v>
      </c>
      <c r="D298" s="70" t="s">
        <v>21</v>
      </c>
      <c r="E298" s="70" t="s">
        <v>19</v>
      </c>
      <c r="F298" s="67" t="s">
        <v>975</v>
      </c>
      <c r="G298" s="82" t="s">
        <v>977</v>
      </c>
      <c r="H298" s="71" t="s">
        <v>976</v>
      </c>
      <c r="I298" s="72"/>
      <c r="J298" s="72"/>
      <c r="K298" s="82"/>
      <c r="L298" s="77"/>
      <c r="M298" s="124"/>
      <c r="N298" s="134"/>
      <c r="O298" s="15"/>
    </row>
    <row r="299" spans="1:15" s="68" customFormat="1" ht="37.5" customHeight="1" x14ac:dyDescent="0.3">
      <c r="A299" s="80">
        <v>299</v>
      </c>
      <c r="B299" s="80" t="s">
        <v>1057</v>
      </c>
      <c r="C299" s="149">
        <v>56</v>
      </c>
      <c r="D299" s="70" t="s">
        <v>21</v>
      </c>
      <c r="E299" s="70" t="s">
        <v>19</v>
      </c>
      <c r="F299" s="76" t="s">
        <v>302</v>
      </c>
      <c r="G299" s="74" t="s">
        <v>303</v>
      </c>
      <c r="H299" s="72" t="s">
        <v>304</v>
      </c>
      <c r="I299" s="72"/>
      <c r="J299" s="72"/>
      <c r="K299" s="74"/>
      <c r="L299" s="72"/>
      <c r="M299" s="124"/>
      <c r="N299" s="134"/>
      <c r="O299" s="15"/>
    </row>
    <row r="300" spans="1:15" ht="42.6" customHeight="1" x14ac:dyDescent="0.3">
      <c r="A300" s="83">
        <v>300</v>
      </c>
      <c r="B300" s="80" t="s">
        <v>1753</v>
      </c>
      <c r="C300" s="149">
        <f>40+12</f>
        <v>52</v>
      </c>
      <c r="D300" s="70" t="s">
        <v>21</v>
      </c>
      <c r="E300" s="70" t="s">
        <v>19</v>
      </c>
      <c r="F300" s="76" t="s">
        <v>793</v>
      </c>
      <c r="G300" s="74" t="s">
        <v>794</v>
      </c>
      <c r="H300" s="72" t="s">
        <v>795</v>
      </c>
      <c r="I300" s="72"/>
      <c r="J300" s="72"/>
      <c r="K300" s="74"/>
      <c r="L300" s="77"/>
      <c r="M300" s="124"/>
      <c r="N300" s="134"/>
      <c r="O300" s="15"/>
    </row>
    <row r="301" spans="1:15" ht="36.6" customHeight="1" x14ac:dyDescent="0.3">
      <c r="A301" s="80">
        <v>301</v>
      </c>
      <c r="B301" s="80" t="s">
        <v>1754</v>
      </c>
      <c r="C301" s="149">
        <v>6</v>
      </c>
      <c r="D301" s="70" t="s">
        <v>21</v>
      </c>
      <c r="E301" s="70" t="s">
        <v>19</v>
      </c>
      <c r="F301" s="76" t="s">
        <v>305</v>
      </c>
      <c r="G301" s="74" t="s">
        <v>306</v>
      </c>
      <c r="H301" s="72" t="s">
        <v>213</v>
      </c>
      <c r="I301" s="72"/>
      <c r="J301" s="72"/>
      <c r="K301" s="74"/>
      <c r="L301" s="72"/>
      <c r="M301" s="124"/>
      <c r="N301" s="134"/>
      <c r="O301" s="15"/>
    </row>
    <row r="302" spans="1:15" ht="36.6" customHeight="1" x14ac:dyDescent="0.3">
      <c r="A302" s="80">
        <v>302</v>
      </c>
      <c r="B302" s="80" t="s">
        <v>1058</v>
      </c>
      <c r="C302" s="149" t="s">
        <v>1565</v>
      </c>
      <c r="D302" s="70" t="s">
        <v>21</v>
      </c>
      <c r="E302" s="70" t="s">
        <v>19</v>
      </c>
      <c r="F302" s="76" t="s">
        <v>1675</v>
      </c>
      <c r="G302" s="74" t="s">
        <v>1674</v>
      </c>
      <c r="H302" s="72" t="s">
        <v>1673</v>
      </c>
      <c r="I302" s="72"/>
      <c r="J302" s="72"/>
      <c r="K302" s="74"/>
      <c r="L302" s="72"/>
      <c r="M302" s="124"/>
      <c r="N302" s="134"/>
      <c r="O302" s="15"/>
    </row>
    <row r="303" spans="1:15" ht="36.6" customHeight="1" x14ac:dyDescent="0.3">
      <c r="A303" s="80">
        <v>303</v>
      </c>
      <c r="B303" s="80" t="s">
        <v>1755</v>
      </c>
      <c r="C303" s="149" t="s">
        <v>1565</v>
      </c>
      <c r="D303" s="70" t="s">
        <v>21</v>
      </c>
      <c r="E303" s="70" t="s">
        <v>19</v>
      </c>
      <c r="F303" s="76" t="s">
        <v>1676</v>
      </c>
      <c r="G303" s="74" t="s">
        <v>1720</v>
      </c>
      <c r="H303" s="72" t="s">
        <v>1673</v>
      </c>
      <c r="I303" s="72"/>
      <c r="J303" s="72"/>
      <c r="K303" s="74"/>
      <c r="L303" s="72"/>
      <c r="M303" s="124"/>
      <c r="N303" s="134"/>
      <c r="O303" s="15"/>
    </row>
    <row r="304" spans="1:15" ht="36.6" customHeight="1" x14ac:dyDescent="0.3">
      <c r="A304" s="80">
        <v>304</v>
      </c>
      <c r="B304" s="80" t="s">
        <v>1159</v>
      </c>
      <c r="C304" s="149" t="s">
        <v>1565</v>
      </c>
      <c r="D304" s="70" t="s">
        <v>21</v>
      </c>
      <c r="E304" s="70" t="s">
        <v>19</v>
      </c>
      <c r="F304" s="76" t="s">
        <v>1671</v>
      </c>
      <c r="G304" s="74" t="s">
        <v>1672</v>
      </c>
      <c r="H304" s="72" t="s">
        <v>796</v>
      </c>
      <c r="I304" s="72"/>
      <c r="J304" s="72"/>
      <c r="K304" s="74"/>
      <c r="L304" s="72"/>
      <c r="M304" s="124"/>
      <c r="N304" s="134"/>
      <c r="O304" s="15"/>
    </row>
    <row r="305" spans="1:15" ht="36.6" customHeight="1" x14ac:dyDescent="0.3">
      <c r="A305" s="83">
        <v>305</v>
      </c>
      <c r="B305" s="80" t="s">
        <v>1160</v>
      </c>
      <c r="C305" s="149" t="s">
        <v>1565</v>
      </c>
      <c r="D305" s="70" t="s">
        <v>21</v>
      </c>
      <c r="E305" s="70" t="s">
        <v>19</v>
      </c>
      <c r="F305" s="76" t="s">
        <v>1669</v>
      </c>
      <c r="G305" s="74" t="s">
        <v>1670</v>
      </c>
      <c r="H305" s="72" t="s">
        <v>796</v>
      </c>
      <c r="I305" s="72"/>
      <c r="J305" s="72"/>
      <c r="K305" s="74"/>
      <c r="L305" s="72"/>
      <c r="M305" s="124"/>
      <c r="N305" s="134"/>
      <c r="O305" s="15"/>
    </row>
    <row r="306" spans="1:15" ht="27.75" customHeight="1" x14ac:dyDescent="0.3">
      <c r="A306" s="80">
        <v>306</v>
      </c>
      <c r="B306" s="80" t="s">
        <v>1059</v>
      </c>
      <c r="C306" s="149">
        <v>3</v>
      </c>
      <c r="D306" s="70" t="s">
        <v>21</v>
      </c>
      <c r="E306" s="70" t="s">
        <v>19</v>
      </c>
      <c r="F306" s="76" t="s">
        <v>1668</v>
      </c>
      <c r="G306" s="74" t="s">
        <v>797</v>
      </c>
      <c r="H306" s="72" t="s">
        <v>796</v>
      </c>
      <c r="I306" s="72"/>
      <c r="J306" s="72"/>
      <c r="K306" s="74"/>
      <c r="L306" s="77"/>
      <c r="M306" s="124"/>
      <c r="N306" s="134"/>
      <c r="O306" s="15"/>
    </row>
    <row r="307" spans="1:15" ht="39.75" customHeight="1" x14ac:dyDescent="0.3">
      <c r="A307" s="80">
        <v>307</v>
      </c>
      <c r="B307" s="80" t="s">
        <v>1060</v>
      </c>
      <c r="C307" s="149">
        <v>15</v>
      </c>
      <c r="D307" s="70" t="s">
        <v>21</v>
      </c>
      <c r="E307" s="70" t="s">
        <v>19</v>
      </c>
      <c r="F307" s="76" t="s">
        <v>1667</v>
      </c>
      <c r="G307" s="74" t="s">
        <v>798</v>
      </c>
      <c r="H307" s="72" t="s">
        <v>796</v>
      </c>
      <c r="I307" s="72"/>
      <c r="J307" s="72"/>
      <c r="K307" s="74"/>
      <c r="L307" s="77"/>
      <c r="M307" s="124"/>
      <c r="N307" s="134"/>
      <c r="O307" s="15"/>
    </row>
    <row r="308" spans="1:15" ht="35.25" customHeight="1" x14ac:dyDescent="0.3">
      <c r="A308" s="83">
        <v>308</v>
      </c>
      <c r="B308" s="80" t="s">
        <v>1061</v>
      </c>
      <c r="C308" s="149">
        <v>1</v>
      </c>
      <c r="D308" s="70" t="s">
        <v>21</v>
      </c>
      <c r="E308" s="70" t="s">
        <v>19</v>
      </c>
      <c r="F308" s="76" t="s">
        <v>1289</v>
      </c>
      <c r="G308" s="74" t="s">
        <v>310</v>
      </c>
      <c r="H308" s="72" t="s">
        <v>309</v>
      </c>
      <c r="I308" s="72"/>
      <c r="J308" s="72"/>
      <c r="K308" s="74"/>
      <c r="L308" s="72"/>
      <c r="M308" s="124"/>
      <c r="N308" s="134"/>
      <c r="O308" s="15"/>
    </row>
    <row r="309" spans="1:15" ht="38.25" customHeight="1" x14ac:dyDescent="0.3">
      <c r="A309" s="80">
        <v>309</v>
      </c>
      <c r="B309" s="80" t="s">
        <v>1161</v>
      </c>
      <c r="C309" s="149">
        <v>1</v>
      </c>
      <c r="D309" s="70" t="s">
        <v>21</v>
      </c>
      <c r="E309" s="70" t="s">
        <v>19</v>
      </c>
      <c r="F309" s="76" t="s">
        <v>308</v>
      </c>
      <c r="G309" s="74" t="s">
        <v>310</v>
      </c>
      <c r="H309" s="72" t="s">
        <v>309</v>
      </c>
      <c r="I309" s="72"/>
      <c r="J309" s="72"/>
      <c r="K309" s="74"/>
      <c r="L309" s="72"/>
      <c r="M309" s="129"/>
      <c r="N309" s="134"/>
      <c r="O309" s="15"/>
    </row>
    <row r="310" spans="1:15" ht="33.75" customHeight="1" x14ac:dyDescent="0.3">
      <c r="A310" s="80">
        <v>310</v>
      </c>
      <c r="B310" s="80" t="s">
        <v>1162</v>
      </c>
      <c r="C310" s="149">
        <v>1</v>
      </c>
      <c r="D310" s="70" t="s">
        <v>21</v>
      </c>
      <c r="E310" s="70" t="s">
        <v>19</v>
      </c>
      <c r="F310" s="65" t="s">
        <v>991</v>
      </c>
      <c r="G310" s="80" t="s">
        <v>993</v>
      </c>
      <c r="H310" s="80" t="s">
        <v>992</v>
      </c>
      <c r="I310" s="72"/>
      <c r="J310" s="70"/>
      <c r="K310" s="70"/>
      <c r="L310" s="70"/>
      <c r="M310" s="70"/>
      <c r="N310" s="134"/>
      <c r="O310" s="15"/>
    </row>
    <row r="311" spans="1:15" ht="33.75" customHeight="1" x14ac:dyDescent="0.3">
      <c r="A311" s="80">
        <v>311</v>
      </c>
      <c r="B311" s="80" t="s">
        <v>1017</v>
      </c>
      <c r="C311" s="149">
        <v>10</v>
      </c>
      <c r="D311" s="70" t="s">
        <v>21</v>
      </c>
      <c r="E311" s="70" t="s">
        <v>19</v>
      </c>
      <c r="F311" s="76" t="s">
        <v>799</v>
      </c>
      <c r="G311" s="72" t="s">
        <v>801</v>
      </c>
      <c r="H311" s="72" t="s">
        <v>800</v>
      </c>
      <c r="I311" s="72"/>
      <c r="J311" s="72"/>
      <c r="K311" s="72"/>
      <c r="L311" s="77"/>
      <c r="M311" s="124"/>
      <c r="N311" s="134"/>
      <c r="O311" s="15"/>
    </row>
    <row r="312" spans="1:15" ht="48.75" customHeight="1" x14ac:dyDescent="0.3">
      <c r="A312" s="80">
        <v>312</v>
      </c>
      <c r="B312" s="80" t="s">
        <v>1163</v>
      </c>
      <c r="C312" s="149">
        <v>0</v>
      </c>
      <c r="D312" s="70" t="s">
        <v>21</v>
      </c>
      <c r="E312" s="70" t="s">
        <v>19</v>
      </c>
      <c r="F312" s="76" t="s">
        <v>311</v>
      </c>
      <c r="G312" s="74" t="s">
        <v>313</v>
      </c>
      <c r="H312" s="72" t="s">
        <v>312</v>
      </c>
      <c r="I312" s="72"/>
      <c r="J312" s="72"/>
      <c r="K312" s="74"/>
      <c r="L312" s="72"/>
      <c r="M312" s="124"/>
      <c r="N312" s="134"/>
      <c r="O312" s="15"/>
    </row>
    <row r="313" spans="1:15" ht="48" customHeight="1" x14ac:dyDescent="0.3">
      <c r="A313" s="83">
        <v>313</v>
      </c>
      <c r="B313" s="80" t="s">
        <v>1062</v>
      </c>
      <c r="C313" s="149">
        <v>50</v>
      </c>
      <c r="D313" s="70" t="s">
        <v>21</v>
      </c>
      <c r="E313" s="70" t="s">
        <v>19</v>
      </c>
      <c r="F313" s="76" t="s">
        <v>314</v>
      </c>
      <c r="G313" s="74" t="s">
        <v>315</v>
      </c>
      <c r="H313" s="72" t="s">
        <v>316</v>
      </c>
      <c r="I313" s="72"/>
      <c r="J313" s="72"/>
      <c r="K313" s="74"/>
      <c r="L313" s="72"/>
      <c r="M313" s="124"/>
      <c r="N313" s="134"/>
      <c r="O313" s="15"/>
    </row>
    <row r="314" spans="1:15" ht="48" customHeight="1" x14ac:dyDescent="0.3">
      <c r="A314" s="80">
        <v>314</v>
      </c>
      <c r="B314" s="80" t="s">
        <v>1164</v>
      </c>
      <c r="C314" s="149">
        <v>0</v>
      </c>
      <c r="D314" s="80" t="s">
        <v>21</v>
      </c>
      <c r="E314" s="80" t="s">
        <v>19</v>
      </c>
      <c r="F314" s="67" t="s">
        <v>964</v>
      </c>
      <c r="G314" s="82" t="s">
        <v>962</v>
      </c>
      <c r="H314" s="71" t="s">
        <v>957</v>
      </c>
      <c r="I314" s="71"/>
      <c r="J314" s="71"/>
      <c r="K314" s="82"/>
      <c r="L314" s="71"/>
      <c r="M314" s="75"/>
      <c r="N314" s="134"/>
      <c r="O314" s="15"/>
    </row>
    <row r="315" spans="1:15" ht="36" customHeight="1" x14ac:dyDescent="0.3">
      <c r="A315" s="80">
        <v>315</v>
      </c>
      <c r="B315" s="80" t="s">
        <v>1098</v>
      </c>
      <c r="C315" s="149">
        <v>159</v>
      </c>
      <c r="D315" s="70" t="s">
        <v>21</v>
      </c>
      <c r="E315" s="70" t="s">
        <v>19</v>
      </c>
      <c r="F315" s="76" t="s">
        <v>1299</v>
      </c>
      <c r="G315" s="74" t="s">
        <v>350</v>
      </c>
      <c r="H315" s="72" t="s">
        <v>297</v>
      </c>
      <c r="I315" s="72"/>
      <c r="J315" s="72"/>
      <c r="K315" s="74"/>
      <c r="L315" s="72"/>
      <c r="M315" s="124"/>
      <c r="N315" s="134"/>
      <c r="O315" s="15"/>
    </row>
    <row r="316" spans="1:15" ht="48.75" customHeight="1" x14ac:dyDescent="0.3">
      <c r="A316" s="83">
        <v>316</v>
      </c>
      <c r="B316" s="80" t="s">
        <v>1165</v>
      </c>
      <c r="C316" s="149">
        <v>7</v>
      </c>
      <c r="D316" s="70" t="s">
        <v>21</v>
      </c>
      <c r="E316" s="70" t="s">
        <v>19</v>
      </c>
      <c r="F316" s="76" t="s">
        <v>317</v>
      </c>
      <c r="G316" s="74" t="s">
        <v>318</v>
      </c>
      <c r="H316" s="72" t="s">
        <v>106</v>
      </c>
      <c r="I316" s="72"/>
      <c r="J316" s="72"/>
      <c r="K316" s="72"/>
      <c r="L316" s="72"/>
      <c r="M316" s="124"/>
      <c r="N316" s="134"/>
      <c r="O316" s="15"/>
    </row>
    <row r="317" spans="1:15" ht="27.75" customHeight="1" x14ac:dyDescent="0.3">
      <c r="A317" s="80">
        <v>317</v>
      </c>
      <c r="B317" s="80" t="s">
        <v>1063</v>
      </c>
      <c r="C317" s="154">
        <v>10</v>
      </c>
      <c r="D317" s="70" t="s">
        <v>21</v>
      </c>
      <c r="E317" s="70" t="s">
        <v>19</v>
      </c>
      <c r="F317" s="65" t="s">
        <v>1335</v>
      </c>
      <c r="G317" s="80" t="s">
        <v>1257</v>
      </c>
      <c r="H317" s="80" t="s">
        <v>999</v>
      </c>
      <c r="I317" s="72"/>
      <c r="J317" s="70"/>
      <c r="K317" s="80"/>
      <c r="L317" s="70"/>
      <c r="M317" s="130"/>
      <c r="N317" s="134"/>
      <c r="O317" s="15"/>
    </row>
    <row r="318" spans="1:15" s="68" customFormat="1" ht="115.2" x14ac:dyDescent="0.3">
      <c r="A318" s="80">
        <v>318</v>
      </c>
      <c r="B318" s="80" t="s">
        <v>1166</v>
      </c>
      <c r="C318" s="149">
        <f>240+75</f>
        <v>315</v>
      </c>
      <c r="D318" s="80" t="s">
        <v>21</v>
      </c>
      <c r="E318" s="80" t="s">
        <v>19</v>
      </c>
      <c r="F318" s="73" t="s">
        <v>1466</v>
      </c>
      <c r="G318" s="74" t="s">
        <v>319</v>
      </c>
      <c r="H318" s="72" t="s">
        <v>320</v>
      </c>
      <c r="I318" s="72"/>
      <c r="J318" s="72"/>
      <c r="K318" s="74"/>
      <c r="L318" s="140" t="s">
        <v>52</v>
      </c>
      <c r="M318" s="124"/>
      <c r="N318" s="134"/>
      <c r="O318" s="15"/>
    </row>
    <row r="319" spans="1:15" s="68" customFormat="1" ht="61.5" customHeight="1" x14ac:dyDescent="0.3">
      <c r="A319" s="80">
        <v>319</v>
      </c>
      <c r="B319" s="80" t="s">
        <v>1064</v>
      </c>
      <c r="C319" s="149">
        <v>30</v>
      </c>
      <c r="D319" s="70" t="s">
        <v>21</v>
      </c>
      <c r="E319" s="70" t="s">
        <v>19</v>
      </c>
      <c r="F319" s="76" t="s">
        <v>805</v>
      </c>
      <c r="G319" s="74" t="s">
        <v>806</v>
      </c>
      <c r="H319" s="72" t="s">
        <v>430</v>
      </c>
      <c r="I319" s="72"/>
      <c r="J319" s="72"/>
      <c r="K319" s="74"/>
      <c r="L319" s="147"/>
      <c r="M319" s="124"/>
      <c r="N319" s="134"/>
      <c r="O319" s="15"/>
    </row>
    <row r="320" spans="1:15" ht="61.5" customHeight="1" x14ac:dyDescent="0.3">
      <c r="A320" s="80">
        <v>320</v>
      </c>
      <c r="B320" s="80" t="s">
        <v>1065</v>
      </c>
      <c r="C320" s="149">
        <v>60</v>
      </c>
      <c r="D320" s="70" t="s">
        <v>21</v>
      </c>
      <c r="E320" s="70" t="s">
        <v>19</v>
      </c>
      <c r="F320" s="67" t="s">
        <v>1291</v>
      </c>
      <c r="G320" s="82" t="s">
        <v>1258</v>
      </c>
      <c r="H320" s="71" t="s">
        <v>106</v>
      </c>
      <c r="I320" s="72"/>
      <c r="J320" s="72"/>
      <c r="K320" s="82"/>
      <c r="L320" s="72"/>
      <c r="M320" s="129"/>
      <c r="N320" s="134"/>
      <c r="O320" s="15"/>
    </row>
    <row r="321" spans="1:15" ht="33.75" customHeight="1" x14ac:dyDescent="0.3">
      <c r="A321" s="83">
        <v>321</v>
      </c>
      <c r="B321" s="80" t="s">
        <v>1069</v>
      </c>
      <c r="C321" s="149">
        <v>2</v>
      </c>
      <c r="D321" s="70" t="s">
        <v>21</v>
      </c>
      <c r="E321" s="70" t="s">
        <v>19</v>
      </c>
      <c r="F321" s="76" t="s">
        <v>1202</v>
      </c>
      <c r="G321" s="72" t="s">
        <v>1201</v>
      </c>
      <c r="H321" s="72" t="s">
        <v>1200</v>
      </c>
      <c r="I321" s="72"/>
      <c r="J321" s="72"/>
      <c r="K321" s="72"/>
      <c r="L321" s="72"/>
      <c r="M321" s="124"/>
      <c r="N321" s="134"/>
      <c r="O321" s="15"/>
    </row>
    <row r="322" spans="1:15" ht="50.25" customHeight="1" x14ac:dyDescent="0.3">
      <c r="A322" s="80">
        <v>322</v>
      </c>
      <c r="B322" s="80" t="s">
        <v>1066</v>
      </c>
      <c r="C322" s="149">
        <f>130+25</f>
        <v>155</v>
      </c>
      <c r="D322" s="70" t="s">
        <v>21</v>
      </c>
      <c r="E322" s="70" t="s">
        <v>19</v>
      </c>
      <c r="F322" s="76" t="s">
        <v>321</v>
      </c>
      <c r="G322" s="74" t="s">
        <v>1260</v>
      </c>
      <c r="H322" s="72" t="s">
        <v>322</v>
      </c>
      <c r="I322" s="72"/>
      <c r="J322" s="72"/>
      <c r="K322" s="74"/>
      <c r="L322" s="72"/>
      <c r="M322" s="124"/>
      <c r="N322" s="134"/>
      <c r="O322" s="15"/>
    </row>
    <row r="323" spans="1:15" ht="47.4" customHeight="1" x14ac:dyDescent="0.3">
      <c r="A323" s="80">
        <v>323</v>
      </c>
      <c r="B323" s="80" t="s">
        <v>1168</v>
      </c>
      <c r="C323" s="149">
        <v>22</v>
      </c>
      <c r="D323" s="70" t="s">
        <v>21</v>
      </c>
      <c r="E323" s="70" t="s">
        <v>19</v>
      </c>
      <c r="F323" s="104" t="s">
        <v>1665</v>
      </c>
      <c r="G323" s="74" t="s">
        <v>807</v>
      </c>
      <c r="H323" s="72" t="s">
        <v>325</v>
      </c>
      <c r="I323" s="72"/>
      <c r="J323" s="72"/>
      <c r="K323" s="74"/>
      <c r="L323" s="77"/>
      <c r="M323" s="124"/>
      <c r="N323" s="134"/>
      <c r="O323" s="15"/>
    </row>
    <row r="324" spans="1:15" ht="41.4" customHeight="1" x14ac:dyDescent="0.3">
      <c r="A324" s="83">
        <v>324</v>
      </c>
      <c r="B324" s="80" t="s">
        <v>1067</v>
      </c>
      <c r="C324" s="149">
        <f>76+25</f>
        <v>101</v>
      </c>
      <c r="D324" s="70" t="s">
        <v>21</v>
      </c>
      <c r="E324" s="70" t="s">
        <v>19</v>
      </c>
      <c r="F324" s="76" t="s">
        <v>323</v>
      </c>
      <c r="G324" s="74" t="s">
        <v>324</v>
      </c>
      <c r="H324" s="72" t="s">
        <v>325</v>
      </c>
      <c r="I324" s="72"/>
      <c r="J324" s="72"/>
      <c r="K324" s="85"/>
      <c r="L324" s="72"/>
      <c r="M324" s="124"/>
      <c r="N324" s="134"/>
      <c r="O324" s="15"/>
    </row>
    <row r="325" spans="1:15" ht="44.25" customHeight="1" x14ac:dyDescent="0.3">
      <c r="A325" s="80">
        <v>325</v>
      </c>
      <c r="B325" s="80" t="s">
        <v>1068</v>
      </c>
      <c r="C325" s="149">
        <v>7</v>
      </c>
      <c r="D325" s="70" t="s">
        <v>21</v>
      </c>
      <c r="E325" s="70" t="s">
        <v>19</v>
      </c>
      <c r="F325" s="76" t="s">
        <v>808</v>
      </c>
      <c r="G325" s="74" t="s">
        <v>809</v>
      </c>
      <c r="H325" s="72" t="s">
        <v>106</v>
      </c>
      <c r="I325" s="72"/>
      <c r="J325" s="72"/>
      <c r="K325" s="74"/>
      <c r="L325" s="77"/>
      <c r="M325" s="124"/>
      <c r="N325" s="134"/>
      <c r="O325" s="15"/>
    </row>
    <row r="326" spans="1:15" ht="27.75" customHeight="1" x14ac:dyDescent="0.3">
      <c r="A326" s="80">
        <v>326</v>
      </c>
      <c r="B326" s="80" t="s">
        <v>1070</v>
      </c>
      <c r="C326" s="149">
        <v>5</v>
      </c>
      <c r="D326" s="70" t="s">
        <v>21</v>
      </c>
      <c r="E326" s="70" t="s">
        <v>19</v>
      </c>
      <c r="F326" s="76" t="s">
        <v>1295</v>
      </c>
      <c r="G326" s="72" t="s">
        <v>342</v>
      </c>
      <c r="H326" s="72" t="s">
        <v>341</v>
      </c>
      <c r="I326" s="72"/>
      <c r="J326" s="72"/>
      <c r="K326" s="72"/>
      <c r="L326" s="72"/>
      <c r="M326" s="124"/>
      <c r="N326" s="134"/>
      <c r="O326" s="15"/>
    </row>
    <row r="327" spans="1:15" ht="48" customHeight="1" x14ac:dyDescent="0.3">
      <c r="A327" s="80">
        <v>327</v>
      </c>
      <c r="B327" s="80" t="s">
        <v>1169</v>
      </c>
      <c r="C327" s="149">
        <v>15</v>
      </c>
      <c r="D327" s="70" t="s">
        <v>21</v>
      </c>
      <c r="E327" s="70" t="s">
        <v>19</v>
      </c>
      <c r="F327" s="76" t="s">
        <v>810</v>
      </c>
      <c r="G327" s="74" t="s">
        <v>327</v>
      </c>
      <c r="H327" s="72" t="s">
        <v>106</v>
      </c>
      <c r="I327" s="72"/>
      <c r="J327" s="72"/>
      <c r="K327" s="74"/>
      <c r="L327" s="77"/>
      <c r="M327" s="123"/>
      <c r="N327" s="134"/>
      <c r="O327" s="15"/>
    </row>
    <row r="328" spans="1:15" ht="53.4" customHeight="1" x14ac:dyDescent="0.3">
      <c r="A328" s="80">
        <v>328</v>
      </c>
      <c r="B328" s="80" t="s">
        <v>1170</v>
      </c>
      <c r="C328" s="149">
        <f>38+125</f>
        <v>163</v>
      </c>
      <c r="D328" s="70" t="s">
        <v>21</v>
      </c>
      <c r="E328" s="70" t="s">
        <v>19</v>
      </c>
      <c r="F328" s="104" t="s">
        <v>1666</v>
      </c>
      <c r="G328" s="74" t="s">
        <v>326</v>
      </c>
      <c r="H328" s="72" t="s">
        <v>325</v>
      </c>
      <c r="I328" s="72"/>
      <c r="J328" s="72"/>
      <c r="K328" s="74"/>
      <c r="L328" s="72"/>
      <c r="M328" s="124"/>
      <c r="N328" s="134"/>
      <c r="O328" s="15"/>
    </row>
    <row r="329" spans="1:15" ht="27.75" customHeight="1" x14ac:dyDescent="0.3">
      <c r="A329" s="83">
        <v>329</v>
      </c>
      <c r="B329" s="80" t="s">
        <v>1171</v>
      </c>
      <c r="C329" s="149">
        <v>280</v>
      </c>
      <c r="D329" s="70" t="s">
        <v>21</v>
      </c>
      <c r="E329" s="70" t="s">
        <v>19</v>
      </c>
      <c r="F329" s="67" t="s">
        <v>1467</v>
      </c>
      <c r="G329" s="82" t="s">
        <v>811</v>
      </c>
      <c r="H329" s="71" t="s">
        <v>325</v>
      </c>
      <c r="I329" s="72"/>
      <c r="J329" s="72"/>
      <c r="K329" s="82"/>
      <c r="L329" s="77"/>
      <c r="M329" s="124"/>
      <c r="N329" s="134"/>
      <c r="O329" s="15"/>
    </row>
    <row r="330" spans="1:15" ht="51.6" customHeight="1" x14ac:dyDescent="0.3">
      <c r="A330" s="80">
        <v>330</v>
      </c>
      <c r="B330" s="80" t="s">
        <v>1071</v>
      </c>
      <c r="C330" s="149">
        <v>0</v>
      </c>
      <c r="D330" s="70" t="s">
        <v>21</v>
      </c>
      <c r="E330" s="70" t="s">
        <v>19</v>
      </c>
      <c r="F330" s="76" t="s">
        <v>1468</v>
      </c>
      <c r="G330" s="74" t="s">
        <v>327</v>
      </c>
      <c r="H330" s="72" t="s">
        <v>106</v>
      </c>
      <c r="I330" s="72"/>
      <c r="J330" s="72"/>
      <c r="K330" s="74"/>
      <c r="L330" s="72"/>
      <c r="M330" s="124"/>
      <c r="N330" s="134"/>
      <c r="O330" s="15"/>
    </row>
    <row r="331" spans="1:15" ht="27.75" customHeight="1" x14ac:dyDescent="0.3">
      <c r="A331" s="80">
        <v>331</v>
      </c>
      <c r="B331" s="80" t="s">
        <v>1072</v>
      </c>
      <c r="C331" s="149">
        <v>19</v>
      </c>
      <c r="D331" s="70" t="s">
        <v>21</v>
      </c>
      <c r="E331" s="70" t="s">
        <v>19</v>
      </c>
      <c r="F331" s="76" t="s">
        <v>328</v>
      </c>
      <c r="G331" s="74" t="s">
        <v>330</v>
      </c>
      <c r="H331" s="72" t="s">
        <v>329</v>
      </c>
      <c r="I331" s="72"/>
      <c r="J331" s="72"/>
      <c r="K331" s="74"/>
      <c r="L331" s="72"/>
      <c r="M331" s="124"/>
      <c r="N331" s="134"/>
      <c r="O331" s="15"/>
    </row>
    <row r="332" spans="1:15" ht="37.200000000000003" customHeight="1" x14ac:dyDescent="0.3">
      <c r="A332" s="83">
        <v>332</v>
      </c>
      <c r="B332" s="80" t="s">
        <v>1101</v>
      </c>
      <c r="C332" s="149">
        <v>1</v>
      </c>
      <c r="D332" s="70" t="s">
        <v>21</v>
      </c>
      <c r="E332" s="70" t="s">
        <v>19</v>
      </c>
      <c r="F332" s="76" t="s">
        <v>813</v>
      </c>
      <c r="G332" s="72" t="s">
        <v>814</v>
      </c>
      <c r="H332" s="72" t="s">
        <v>800</v>
      </c>
      <c r="I332" s="72"/>
      <c r="J332" s="72"/>
      <c r="K332" s="72"/>
      <c r="L332" s="77"/>
      <c r="M332" s="124"/>
      <c r="N332" s="134"/>
      <c r="O332" s="15"/>
    </row>
    <row r="333" spans="1:15" ht="34.200000000000003" customHeight="1" x14ac:dyDescent="0.3">
      <c r="A333" s="80">
        <v>333</v>
      </c>
      <c r="B333" s="80" t="s">
        <v>1073</v>
      </c>
      <c r="C333" s="149">
        <v>1</v>
      </c>
      <c r="D333" s="70" t="s">
        <v>21</v>
      </c>
      <c r="E333" s="70" t="s">
        <v>19</v>
      </c>
      <c r="F333" s="76" t="s">
        <v>334</v>
      </c>
      <c r="G333" s="72" t="s">
        <v>336</v>
      </c>
      <c r="H333" s="72" t="s">
        <v>335</v>
      </c>
      <c r="I333" s="72"/>
      <c r="J333" s="72"/>
      <c r="K333" s="72"/>
      <c r="L333" s="72"/>
      <c r="M333" s="124"/>
      <c r="N333" s="134"/>
      <c r="O333" s="15"/>
    </row>
    <row r="334" spans="1:15" ht="27.75" customHeight="1" x14ac:dyDescent="0.3">
      <c r="A334" s="80">
        <v>334</v>
      </c>
      <c r="B334" s="80" t="s">
        <v>1074</v>
      </c>
      <c r="C334" s="149">
        <v>3</v>
      </c>
      <c r="D334" s="70" t="s">
        <v>21</v>
      </c>
      <c r="E334" s="70" t="s">
        <v>19</v>
      </c>
      <c r="F334" s="76" t="s">
        <v>815</v>
      </c>
      <c r="G334" s="72" t="s">
        <v>338</v>
      </c>
      <c r="H334" s="72" t="s">
        <v>335</v>
      </c>
      <c r="I334" s="72"/>
      <c r="J334" s="72"/>
      <c r="K334" s="72"/>
      <c r="L334" s="77"/>
      <c r="M334" s="124"/>
      <c r="N334" s="134"/>
      <c r="O334" s="15"/>
    </row>
    <row r="335" spans="1:15" ht="27.75" customHeight="1" x14ac:dyDescent="0.3">
      <c r="A335" s="80">
        <v>335</v>
      </c>
      <c r="B335" s="80" t="s">
        <v>1167</v>
      </c>
      <c r="C335" s="149">
        <v>2</v>
      </c>
      <c r="D335" s="70" t="s">
        <v>21</v>
      </c>
      <c r="E335" s="70" t="s">
        <v>19</v>
      </c>
      <c r="F335" s="76" t="s">
        <v>337</v>
      </c>
      <c r="G335" s="72" t="s">
        <v>338</v>
      </c>
      <c r="H335" s="72" t="s">
        <v>335</v>
      </c>
      <c r="I335" s="72"/>
      <c r="J335" s="72"/>
      <c r="K335" s="72"/>
      <c r="L335" s="72"/>
      <c r="M335" s="124"/>
      <c r="N335" s="134"/>
      <c r="O335" s="15"/>
    </row>
    <row r="336" spans="1:15" ht="27.75" customHeight="1" x14ac:dyDescent="0.3">
      <c r="A336" s="80">
        <v>336</v>
      </c>
      <c r="B336" s="80" t="s">
        <v>1075</v>
      </c>
      <c r="C336" s="149">
        <v>1</v>
      </c>
      <c r="D336" s="70" t="s">
        <v>21</v>
      </c>
      <c r="E336" s="70" t="s">
        <v>19</v>
      </c>
      <c r="F336" s="76" t="s">
        <v>339</v>
      </c>
      <c r="G336" s="72" t="s">
        <v>340</v>
      </c>
      <c r="H336" s="72" t="s">
        <v>335</v>
      </c>
      <c r="I336" s="72"/>
      <c r="J336" s="72"/>
      <c r="K336" s="72"/>
      <c r="L336" s="72"/>
      <c r="M336" s="124"/>
      <c r="N336" s="134"/>
      <c r="O336" s="15"/>
    </row>
    <row r="337" spans="1:27" ht="27.75" customHeight="1" x14ac:dyDescent="0.3">
      <c r="A337" s="83">
        <v>337</v>
      </c>
      <c r="B337" s="80" t="s">
        <v>1172</v>
      </c>
      <c r="C337" s="149">
        <v>5</v>
      </c>
      <c r="D337" s="70" t="s">
        <v>21</v>
      </c>
      <c r="E337" s="70" t="s">
        <v>19</v>
      </c>
      <c r="F337" s="76" t="s">
        <v>343</v>
      </c>
      <c r="G337" s="72" t="s">
        <v>1261</v>
      </c>
      <c r="H337" s="72" t="s">
        <v>335</v>
      </c>
      <c r="I337" s="72"/>
      <c r="J337" s="72"/>
      <c r="K337" s="71"/>
      <c r="L337" s="72"/>
      <c r="M337" s="124"/>
      <c r="N337" s="134"/>
      <c r="O337" s="15"/>
    </row>
    <row r="338" spans="1:27" ht="71.25" customHeight="1" x14ac:dyDescent="0.3">
      <c r="A338" s="80">
        <v>338</v>
      </c>
      <c r="B338" s="80" t="s">
        <v>1050</v>
      </c>
      <c r="C338" s="149">
        <v>1</v>
      </c>
      <c r="D338" s="70" t="s">
        <v>21</v>
      </c>
      <c r="E338" s="70" t="s">
        <v>19</v>
      </c>
      <c r="F338" s="76" t="s">
        <v>816</v>
      </c>
      <c r="G338" s="71" t="s">
        <v>817</v>
      </c>
      <c r="H338" s="72" t="s">
        <v>335</v>
      </c>
      <c r="I338" s="72"/>
      <c r="J338" s="72"/>
      <c r="K338" s="72"/>
      <c r="L338" s="77"/>
      <c r="M338" s="124"/>
      <c r="N338" s="134"/>
      <c r="O338" s="15"/>
    </row>
    <row r="339" spans="1:27" s="68" customFormat="1" ht="71.25" customHeight="1" x14ac:dyDescent="0.3">
      <c r="A339" s="80">
        <v>339</v>
      </c>
      <c r="B339" s="80" t="s">
        <v>1173</v>
      </c>
      <c r="C339" s="149" t="s">
        <v>1565</v>
      </c>
      <c r="D339" s="70" t="s">
        <v>21</v>
      </c>
      <c r="E339" s="70" t="s">
        <v>19</v>
      </c>
      <c r="F339" s="67" t="s">
        <v>1504</v>
      </c>
      <c r="G339" s="71" t="s">
        <v>1506</v>
      </c>
      <c r="H339" s="71" t="s">
        <v>1505</v>
      </c>
      <c r="I339" s="71"/>
      <c r="J339" s="71"/>
      <c r="K339" s="71"/>
      <c r="L339" s="81"/>
      <c r="M339" s="75"/>
      <c r="N339" s="134"/>
      <c r="O339" s="15"/>
    </row>
    <row r="340" spans="1:27" s="68" customFormat="1" ht="55.95" customHeight="1" x14ac:dyDescent="0.3">
      <c r="A340" s="83">
        <v>340</v>
      </c>
      <c r="B340" s="80" t="s">
        <v>1077</v>
      </c>
      <c r="C340" s="149">
        <f>235+125</f>
        <v>360</v>
      </c>
      <c r="D340" s="70" t="s">
        <v>21</v>
      </c>
      <c r="E340" s="70" t="s">
        <v>19</v>
      </c>
      <c r="F340" s="93" t="s">
        <v>344</v>
      </c>
      <c r="G340" s="101" t="s">
        <v>347</v>
      </c>
      <c r="H340" s="151" t="s">
        <v>346</v>
      </c>
      <c r="I340" s="72"/>
      <c r="J340" s="72"/>
      <c r="K340" s="101"/>
      <c r="L340" s="72"/>
      <c r="M340" s="124"/>
      <c r="N340" s="210"/>
      <c r="O340" s="210"/>
      <c r="P340" s="210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</row>
    <row r="341" spans="1:27" ht="45" customHeight="1" x14ac:dyDescent="0.3">
      <c r="A341" s="80">
        <v>341</v>
      </c>
      <c r="B341" s="80" t="s">
        <v>1078</v>
      </c>
      <c r="C341" s="149">
        <f>26+125</f>
        <v>151</v>
      </c>
      <c r="D341" s="70" t="s">
        <v>21</v>
      </c>
      <c r="E341" s="70" t="s">
        <v>19</v>
      </c>
      <c r="F341" s="76" t="s">
        <v>1296</v>
      </c>
      <c r="G341" s="74" t="s">
        <v>594</v>
      </c>
      <c r="H341" s="72" t="s">
        <v>593</v>
      </c>
      <c r="I341" s="72"/>
      <c r="J341" s="72"/>
      <c r="K341" s="74"/>
      <c r="L341" s="72"/>
      <c r="M341" s="75"/>
      <c r="N341" s="134"/>
      <c r="O341" s="15"/>
    </row>
    <row r="342" spans="1:27" ht="48.6" customHeight="1" x14ac:dyDescent="0.3">
      <c r="A342" s="80">
        <v>342</v>
      </c>
      <c r="B342" s="80" t="s">
        <v>1174</v>
      </c>
      <c r="C342" s="149">
        <f>18+125</f>
        <v>143</v>
      </c>
      <c r="D342" s="70" t="s">
        <v>21</v>
      </c>
      <c r="E342" s="70" t="s">
        <v>19</v>
      </c>
      <c r="F342" s="92" t="s">
        <v>348</v>
      </c>
      <c r="G342" s="74" t="s">
        <v>347</v>
      </c>
      <c r="H342" s="72" t="s">
        <v>349</v>
      </c>
      <c r="I342" s="72"/>
      <c r="J342" s="72"/>
      <c r="K342" s="74"/>
      <c r="L342" s="72"/>
      <c r="M342" s="124"/>
      <c r="N342" s="134"/>
      <c r="O342" s="15"/>
    </row>
    <row r="343" spans="1:27" s="68" customFormat="1" ht="35.25" customHeight="1" x14ac:dyDescent="0.3">
      <c r="A343" s="80">
        <v>343</v>
      </c>
      <c r="B343" s="80" t="s">
        <v>1175</v>
      </c>
      <c r="C343" s="139">
        <v>0</v>
      </c>
      <c r="D343" s="98" t="s">
        <v>21</v>
      </c>
      <c r="E343" s="98" t="s">
        <v>19</v>
      </c>
      <c r="F343" s="102" t="s">
        <v>1701</v>
      </c>
      <c r="G343" s="103" t="s">
        <v>967</v>
      </c>
      <c r="H343" s="155" t="s">
        <v>491</v>
      </c>
      <c r="I343" s="90"/>
      <c r="J343" s="155"/>
      <c r="K343" s="155"/>
      <c r="L343" s="155"/>
      <c r="M343" s="187"/>
      <c r="N343" s="134"/>
      <c r="O343" s="15"/>
    </row>
    <row r="344" spans="1:27" ht="48" customHeight="1" x14ac:dyDescent="0.3">
      <c r="A344" s="80">
        <v>344</v>
      </c>
      <c r="B344" s="80" t="s">
        <v>1079</v>
      </c>
      <c r="C344" s="149">
        <v>12</v>
      </c>
      <c r="D344" s="98" t="s">
        <v>21</v>
      </c>
      <c r="E344" s="98" t="s">
        <v>19</v>
      </c>
      <c r="F344" s="188" t="s">
        <v>966</v>
      </c>
      <c r="G344" s="90" t="s">
        <v>967</v>
      </c>
      <c r="H344" s="90" t="s">
        <v>222</v>
      </c>
      <c r="I344" s="90"/>
      <c r="J344" s="90"/>
      <c r="K344" s="90"/>
      <c r="L344" s="90"/>
      <c r="M344" s="131"/>
      <c r="N344" s="134"/>
      <c r="O344" s="15"/>
    </row>
    <row r="345" spans="1:27" ht="59.4" customHeight="1" x14ac:dyDescent="0.3">
      <c r="A345" s="83">
        <v>345</v>
      </c>
      <c r="B345" s="80" t="s">
        <v>1756</v>
      </c>
      <c r="C345" s="149">
        <f>102+125</f>
        <v>227</v>
      </c>
      <c r="D345" s="70" t="s">
        <v>21</v>
      </c>
      <c r="E345" s="70" t="s">
        <v>19</v>
      </c>
      <c r="F345" s="92" t="s">
        <v>1297</v>
      </c>
      <c r="G345" s="74" t="s">
        <v>345</v>
      </c>
      <c r="H345" s="72" t="s">
        <v>81</v>
      </c>
      <c r="I345" s="72"/>
      <c r="J345" s="72"/>
      <c r="K345" s="74"/>
      <c r="L345" s="72"/>
      <c r="M345" s="124"/>
      <c r="N345" s="134"/>
      <c r="O345" s="15"/>
    </row>
    <row r="346" spans="1:27" ht="59.4" customHeight="1" x14ac:dyDescent="0.3">
      <c r="A346" s="80">
        <v>346</v>
      </c>
      <c r="B346" s="80" t="s">
        <v>1757</v>
      </c>
      <c r="C346" s="149" t="s">
        <v>1565</v>
      </c>
      <c r="D346" s="70" t="s">
        <v>21</v>
      </c>
      <c r="E346" s="70" t="s">
        <v>19</v>
      </c>
      <c r="F346" s="92" t="s">
        <v>1495</v>
      </c>
      <c r="G346" s="74" t="s">
        <v>1496</v>
      </c>
      <c r="H346" s="107" t="s">
        <v>1570</v>
      </c>
      <c r="I346" s="111"/>
      <c r="J346" s="72"/>
      <c r="K346" s="74"/>
      <c r="L346" s="72"/>
      <c r="M346" s="124"/>
      <c r="N346" s="134"/>
      <c r="O346" s="15"/>
    </row>
    <row r="347" spans="1:27" ht="69" customHeight="1" x14ac:dyDescent="0.3">
      <c r="A347" s="80">
        <v>347</v>
      </c>
      <c r="B347" s="80" t="s">
        <v>1080</v>
      </c>
      <c r="C347" s="149">
        <f>27+125</f>
        <v>152</v>
      </c>
      <c r="D347" s="70" t="s">
        <v>21</v>
      </c>
      <c r="E347" s="70" t="s">
        <v>19</v>
      </c>
      <c r="F347" s="92" t="s">
        <v>1298</v>
      </c>
      <c r="G347" s="74" t="s">
        <v>345</v>
      </c>
      <c r="H347" s="72" t="s">
        <v>81</v>
      </c>
      <c r="I347" s="72"/>
      <c r="J347" s="72"/>
      <c r="K347" s="74"/>
      <c r="L347" s="72"/>
      <c r="M347" s="124"/>
      <c r="N347" s="134"/>
      <c r="O347" s="15"/>
    </row>
    <row r="348" spans="1:27" s="68" customFormat="1" ht="45.6" customHeight="1" x14ac:dyDescent="0.3">
      <c r="A348" s="83">
        <v>348</v>
      </c>
      <c r="B348" s="80" t="s">
        <v>1081</v>
      </c>
      <c r="C348" s="149">
        <v>0</v>
      </c>
      <c r="D348" s="98" t="s">
        <v>21</v>
      </c>
      <c r="E348" s="98" t="s">
        <v>19</v>
      </c>
      <c r="F348" s="87" t="s">
        <v>1702</v>
      </c>
      <c r="G348" s="89" t="s">
        <v>812</v>
      </c>
      <c r="H348" s="88" t="s">
        <v>222</v>
      </c>
      <c r="I348" s="88"/>
      <c r="J348" s="88"/>
      <c r="K348" s="89"/>
      <c r="L348" s="88"/>
      <c r="M348" s="125"/>
      <c r="N348" s="134"/>
      <c r="O348" s="15"/>
    </row>
    <row r="349" spans="1:27" ht="36" customHeight="1" x14ac:dyDescent="0.3">
      <c r="A349" s="80">
        <v>349</v>
      </c>
      <c r="B349" s="80" t="s">
        <v>1176</v>
      </c>
      <c r="C349" s="149">
        <v>0</v>
      </c>
      <c r="D349" s="70" t="s">
        <v>21</v>
      </c>
      <c r="E349" s="70" t="s">
        <v>19</v>
      </c>
      <c r="F349" s="76" t="s">
        <v>386</v>
      </c>
      <c r="G349" s="74" t="s">
        <v>388</v>
      </c>
      <c r="H349" s="72" t="s">
        <v>387</v>
      </c>
      <c r="I349" s="72"/>
      <c r="J349" s="72"/>
      <c r="K349" s="74"/>
      <c r="L349" s="77"/>
      <c r="M349" s="124"/>
      <c r="N349" s="134"/>
      <c r="O349" s="15"/>
    </row>
    <row r="350" spans="1:27" ht="70.2" customHeight="1" x14ac:dyDescent="0.3">
      <c r="A350" s="80">
        <v>350</v>
      </c>
      <c r="B350" s="80" t="s">
        <v>1082</v>
      </c>
      <c r="C350" s="149">
        <f>62+50</f>
        <v>112</v>
      </c>
      <c r="D350" s="70" t="s">
        <v>21</v>
      </c>
      <c r="E350" s="70" t="s">
        <v>19</v>
      </c>
      <c r="F350" s="76" t="s">
        <v>354</v>
      </c>
      <c r="G350" s="74" t="s">
        <v>356</v>
      </c>
      <c r="H350" s="72" t="s">
        <v>355</v>
      </c>
      <c r="I350" s="72"/>
      <c r="J350" s="72"/>
      <c r="K350" s="74"/>
      <c r="L350" s="72"/>
      <c r="M350" s="124"/>
      <c r="N350" s="134"/>
      <c r="O350" s="15"/>
    </row>
    <row r="351" spans="1:27" ht="46.5" customHeight="1" x14ac:dyDescent="0.3">
      <c r="A351" s="80">
        <v>351</v>
      </c>
      <c r="B351" s="80" t="s">
        <v>1177</v>
      </c>
      <c r="C351" s="149">
        <v>38</v>
      </c>
      <c r="D351" s="70" t="s">
        <v>21</v>
      </c>
      <c r="E351" s="70" t="s">
        <v>19</v>
      </c>
      <c r="F351" s="76" t="s">
        <v>1469</v>
      </c>
      <c r="G351" s="72" t="s">
        <v>357</v>
      </c>
      <c r="H351" s="72" t="s">
        <v>106</v>
      </c>
      <c r="I351" s="72"/>
      <c r="J351" s="72"/>
      <c r="K351" s="72"/>
      <c r="L351" s="72"/>
      <c r="M351" s="124"/>
      <c r="N351" s="134"/>
      <c r="O351" s="15"/>
    </row>
    <row r="352" spans="1:27" ht="35.25" customHeight="1" x14ac:dyDescent="0.3">
      <c r="A352" s="80">
        <v>352</v>
      </c>
      <c r="B352" s="80" t="s">
        <v>1178</v>
      </c>
      <c r="C352" s="149">
        <v>1</v>
      </c>
      <c r="D352" s="70" t="s">
        <v>21</v>
      </c>
      <c r="E352" s="70" t="s">
        <v>19</v>
      </c>
      <c r="F352" s="76" t="s">
        <v>1470</v>
      </c>
      <c r="G352" s="72" t="s">
        <v>829</v>
      </c>
      <c r="H352" s="72" t="s">
        <v>358</v>
      </c>
      <c r="I352" s="72"/>
      <c r="J352" s="72"/>
      <c r="K352" s="72"/>
      <c r="L352" s="77"/>
      <c r="M352" s="124"/>
      <c r="N352" s="134"/>
      <c r="O352" s="15"/>
    </row>
    <row r="353" spans="1:15" ht="45.75" customHeight="1" x14ac:dyDescent="0.3">
      <c r="A353" s="83">
        <v>353</v>
      </c>
      <c r="B353" s="80" t="s">
        <v>1179</v>
      </c>
      <c r="C353" s="154">
        <v>0</v>
      </c>
      <c r="D353" s="70" t="s">
        <v>21</v>
      </c>
      <c r="E353" s="70" t="s">
        <v>19</v>
      </c>
      <c r="F353" s="65" t="s">
        <v>1303</v>
      </c>
      <c r="G353" s="71" t="s">
        <v>1413</v>
      </c>
      <c r="H353" s="80" t="s">
        <v>104</v>
      </c>
      <c r="I353" s="72"/>
      <c r="J353" s="70"/>
      <c r="K353" s="71"/>
      <c r="L353" s="70"/>
      <c r="M353" s="70"/>
      <c r="N353" s="134"/>
      <c r="O353" s="15"/>
    </row>
    <row r="354" spans="1:15" ht="27.75" customHeight="1" x14ac:dyDescent="0.3">
      <c r="A354" s="80">
        <v>354</v>
      </c>
      <c r="B354" s="80" t="s">
        <v>1076</v>
      </c>
      <c r="C354" s="149">
        <v>0</v>
      </c>
      <c r="D354" s="70" t="s">
        <v>21</v>
      </c>
      <c r="E354" s="70" t="s">
        <v>19</v>
      </c>
      <c r="F354" s="76" t="s">
        <v>1471</v>
      </c>
      <c r="G354" s="74" t="s">
        <v>830</v>
      </c>
      <c r="H354" s="72" t="s">
        <v>358</v>
      </c>
      <c r="I354" s="72"/>
      <c r="J354" s="72"/>
      <c r="K354" s="74"/>
      <c r="L354" s="77"/>
      <c r="M354" s="124"/>
      <c r="N354" s="134"/>
      <c r="O354" s="15"/>
    </row>
    <row r="355" spans="1:15" ht="34.5" customHeight="1" x14ac:dyDescent="0.3">
      <c r="A355" s="80">
        <v>355</v>
      </c>
      <c r="B355" s="80" t="s">
        <v>1376</v>
      </c>
      <c r="C355" s="149">
        <v>49</v>
      </c>
      <c r="D355" s="70" t="s">
        <v>21</v>
      </c>
      <c r="E355" s="70" t="s">
        <v>19</v>
      </c>
      <c r="F355" s="76" t="s">
        <v>1472</v>
      </c>
      <c r="G355" s="74" t="s">
        <v>357</v>
      </c>
      <c r="H355" s="72" t="s">
        <v>106</v>
      </c>
      <c r="I355" s="72"/>
      <c r="J355" s="72"/>
      <c r="K355" s="74"/>
      <c r="L355" s="72"/>
      <c r="M355" s="124"/>
      <c r="N355" s="134"/>
      <c r="O355" s="15"/>
    </row>
    <row r="356" spans="1:15" ht="27.75" customHeight="1" x14ac:dyDescent="0.3">
      <c r="A356" s="83">
        <v>356</v>
      </c>
      <c r="B356" s="80" t="s">
        <v>1100</v>
      </c>
      <c r="C356" s="149">
        <v>0</v>
      </c>
      <c r="D356" s="70" t="s">
        <v>21</v>
      </c>
      <c r="E356" s="70" t="s">
        <v>19</v>
      </c>
      <c r="F356" s="76" t="s">
        <v>1473</v>
      </c>
      <c r="G356" s="74" t="s">
        <v>830</v>
      </c>
      <c r="H356" s="72" t="s">
        <v>358</v>
      </c>
      <c r="I356" s="72"/>
      <c r="J356" s="72"/>
      <c r="K356" s="74"/>
      <c r="L356" s="77"/>
      <c r="M356" s="124"/>
      <c r="N356" s="134"/>
      <c r="O356" s="15"/>
    </row>
    <row r="357" spans="1:15" ht="27.75" customHeight="1" x14ac:dyDescent="0.3">
      <c r="A357" s="80">
        <v>357</v>
      </c>
      <c r="B357" s="80" t="s">
        <v>1377</v>
      </c>
      <c r="C357" s="149">
        <v>3</v>
      </c>
      <c r="D357" s="70" t="s">
        <v>21</v>
      </c>
      <c r="E357" s="70" t="s">
        <v>19</v>
      </c>
      <c r="F357" s="76" t="s">
        <v>1474</v>
      </c>
      <c r="G357" s="77" t="s">
        <v>1723</v>
      </c>
      <c r="H357" s="72" t="s">
        <v>358</v>
      </c>
      <c r="I357" s="72"/>
      <c r="J357" s="72"/>
      <c r="K357" s="74"/>
      <c r="L357" s="72"/>
      <c r="M357" s="124"/>
      <c r="N357" s="134"/>
      <c r="O357" s="15"/>
    </row>
    <row r="358" spans="1:15" ht="27.75" customHeight="1" x14ac:dyDescent="0.3">
      <c r="A358" s="80">
        <v>358</v>
      </c>
      <c r="B358" s="80" t="s">
        <v>1378</v>
      </c>
      <c r="C358" s="149">
        <v>2</v>
      </c>
      <c r="D358" s="70" t="s">
        <v>21</v>
      </c>
      <c r="E358" s="70" t="s">
        <v>19</v>
      </c>
      <c r="F358" s="76" t="s">
        <v>1475</v>
      </c>
      <c r="G358" s="74" t="s">
        <v>357</v>
      </c>
      <c r="H358" s="72" t="s">
        <v>106</v>
      </c>
      <c r="I358" s="72"/>
      <c r="J358" s="72"/>
      <c r="K358" s="74"/>
      <c r="L358" s="72"/>
      <c r="M358" s="124"/>
      <c r="N358" s="134"/>
      <c r="O358" s="15"/>
    </row>
    <row r="359" spans="1:15" s="68" customFormat="1" ht="27.75" customHeight="1" x14ac:dyDescent="0.3">
      <c r="A359" s="80">
        <v>359</v>
      </c>
      <c r="B359" s="80" t="s">
        <v>1099</v>
      </c>
      <c r="C359" s="149">
        <v>5</v>
      </c>
      <c r="D359" s="70" t="s">
        <v>21</v>
      </c>
      <c r="E359" s="70" t="s">
        <v>19</v>
      </c>
      <c r="F359" s="76" t="s">
        <v>831</v>
      </c>
      <c r="G359" s="74" t="s">
        <v>1724</v>
      </c>
      <c r="H359" s="72" t="s">
        <v>832</v>
      </c>
      <c r="I359" s="72"/>
      <c r="J359" s="72"/>
      <c r="K359" s="74"/>
      <c r="L359" s="72"/>
      <c r="M359" s="124"/>
      <c r="N359" s="134"/>
      <c r="O359" s="15"/>
    </row>
    <row r="360" spans="1:15" s="68" customFormat="1" ht="57.75" customHeight="1" x14ac:dyDescent="0.3">
      <c r="A360" s="80">
        <v>360</v>
      </c>
      <c r="B360" s="80" t="s">
        <v>1379</v>
      </c>
      <c r="C360" s="149">
        <v>38</v>
      </c>
      <c r="D360" s="70" t="s">
        <v>21</v>
      </c>
      <c r="E360" s="70" t="s">
        <v>19</v>
      </c>
      <c r="F360" s="76" t="s">
        <v>1722</v>
      </c>
      <c r="G360" s="74" t="s">
        <v>399</v>
      </c>
      <c r="H360" s="72" t="s">
        <v>1721</v>
      </c>
      <c r="I360" s="72"/>
      <c r="J360" s="72"/>
      <c r="K360" s="74"/>
      <c r="L360" s="72"/>
      <c r="M360" s="124"/>
      <c r="N360" s="134"/>
      <c r="O360" s="15"/>
    </row>
    <row r="361" spans="1:15" ht="44.4" customHeight="1" x14ac:dyDescent="0.3">
      <c r="A361" s="83">
        <v>361</v>
      </c>
      <c r="B361" s="80" t="s">
        <v>1083</v>
      </c>
      <c r="C361" s="149">
        <f>25+6</f>
        <v>31</v>
      </c>
      <c r="D361" s="70" t="s">
        <v>21</v>
      </c>
      <c r="E361" s="70" t="s">
        <v>19</v>
      </c>
      <c r="F361" s="76" t="s">
        <v>1476</v>
      </c>
      <c r="G361" s="74" t="s">
        <v>833</v>
      </c>
      <c r="H361" s="72" t="s">
        <v>97</v>
      </c>
      <c r="I361" s="72"/>
      <c r="J361" s="72"/>
      <c r="K361" s="74"/>
      <c r="L361" s="77"/>
      <c r="M361" s="124"/>
      <c r="N361" s="134"/>
      <c r="O361" s="15"/>
    </row>
    <row r="362" spans="1:15" ht="47.4" customHeight="1" x14ac:dyDescent="0.3">
      <c r="A362" s="80">
        <v>362</v>
      </c>
      <c r="B362" s="80" t="s">
        <v>1084</v>
      </c>
      <c r="C362" s="149">
        <v>5</v>
      </c>
      <c r="D362" s="70" t="s">
        <v>21</v>
      </c>
      <c r="E362" s="70" t="s">
        <v>19</v>
      </c>
      <c r="F362" s="76" t="s">
        <v>359</v>
      </c>
      <c r="G362" s="72" t="s">
        <v>360</v>
      </c>
      <c r="H362" s="72" t="s">
        <v>106</v>
      </c>
      <c r="I362" s="72"/>
      <c r="J362" s="72"/>
      <c r="K362" s="72"/>
      <c r="L362" s="72"/>
      <c r="M362" s="124"/>
      <c r="N362" s="134"/>
      <c r="O362" s="15"/>
    </row>
    <row r="363" spans="1:15" ht="39.75" customHeight="1" x14ac:dyDescent="0.3">
      <c r="A363" s="80">
        <v>363</v>
      </c>
      <c r="B363" s="80" t="s">
        <v>1380</v>
      </c>
      <c r="C363" s="149">
        <v>0</v>
      </c>
      <c r="D363" s="70" t="s">
        <v>21</v>
      </c>
      <c r="E363" s="70" t="s">
        <v>19</v>
      </c>
      <c r="F363" s="67" t="s">
        <v>834</v>
      </c>
      <c r="G363" s="71" t="s">
        <v>835</v>
      </c>
      <c r="H363" s="71" t="s">
        <v>430</v>
      </c>
      <c r="I363" s="72"/>
      <c r="J363" s="72"/>
      <c r="K363" s="72"/>
      <c r="L363" s="77"/>
      <c r="M363" s="124"/>
      <c r="N363" s="134"/>
      <c r="O363" s="15"/>
    </row>
    <row r="364" spans="1:15" ht="60" customHeight="1" x14ac:dyDescent="0.3">
      <c r="A364" s="83">
        <v>364</v>
      </c>
      <c r="B364" s="80" t="s">
        <v>1180</v>
      </c>
      <c r="C364" s="149">
        <v>0</v>
      </c>
      <c r="D364" s="70" t="s">
        <v>21</v>
      </c>
      <c r="E364" s="70" t="s">
        <v>19</v>
      </c>
      <c r="F364" s="76" t="s">
        <v>1212</v>
      </c>
      <c r="G364" s="72" t="s">
        <v>846</v>
      </c>
      <c r="H364" s="72" t="s">
        <v>106</v>
      </c>
      <c r="I364" s="72"/>
      <c r="J364" s="72"/>
      <c r="K364" s="72"/>
      <c r="L364" s="77"/>
      <c r="M364" s="124"/>
      <c r="N364" s="134"/>
      <c r="O364" s="15"/>
    </row>
    <row r="365" spans="1:15" ht="27.75" customHeight="1" x14ac:dyDescent="0.3">
      <c r="A365" s="80">
        <v>365</v>
      </c>
      <c r="B365" s="80" t="s">
        <v>1381</v>
      </c>
      <c r="C365" s="149">
        <v>0</v>
      </c>
      <c r="D365" s="70" t="s">
        <v>21</v>
      </c>
      <c r="E365" s="70" t="s">
        <v>19</v>
      </c>
      <c r="F365" s="76" t="s">
        <v>1154</v>
      </c>
      <c r="G365" s="72" t="s">
        <v>791</v>
      </c>
      <c r="H365" s="72" t="s">
        <v>790</v>
      </c>
      <c r="I365" s="72"/>
      <c r="J365" s="72"/>
      <c r="K365" s="72"/>
      <c r="L365" s="72"/>
      <c r="M365" s="124"/>
      <c r="N365" s="134"/>
      <c r="O365" s="15"/>
    </row>
    <row r="366" spans="1:15" ht="27.75" customHeight="1" x14ac:dyDescent="0.3">
      <c r="A366" s="80">
        <v>366</v>
      </c>
      <c r="B366" s="80" t="s">
        <v>1382</v>
      </c>
      <c r="C366" s="149">
        <v>0</v>
      </c>
      <c r="D366" s="70" t="s">
        <v>21</v>
      </c>
      <c r="E366" s="70" t="s">
        <v>19</v>
      </c>
      <c r="F366" s="76" t="s">
        <v>361</v>
      </c>
      <c r="G366" s="72" t="s">
        <v>363</v>
      </c>
      <c r="H366" s="72" t="s">
        <v>362</v>
      </c>
      <c r="I366" s="72"/>
      <c r="J366" s="72"/>
      <c r="K366" s="72"/>
      <c r="L366" s="72"/>
      <c r="M366" s="124"/>
      <c r="N366" s="134"/>
      <c r="O366" s="15"/>
    </row>
    <row r="367" spans="1:15" ht="48.75" customHeight="1" x14ac:dyDescent="0.3">
      <c r="A367" s="80">
        <v>367</v>
      </c>
      <c r="B367" s="80" t="s">
        <v>1383</v>
      </c>
      <c r="C367" s="149">
        <v>22</v>
      </c>
      <c r="D367" s="70" t="s">
        <v>21</v>
      </c>
      <c r="E367" s="70" t="s">
        <v>19</v>
      </c>
      <c r="F367" s="76" t="s">
        <v>364</v>
      </c>
      <c r="G367" s="74" t="s">
        <v>365</v>
      </c>
      <c r="H367" s="72" t="s">
        <v>366</v>
      </c>
      <c r="I367" s="72"/>
      <c r="J367" s="72"/>
      <c r="K367" s="74"/>
      <c r="L367" s="72"/>
      <c r="M367" s="124"/>
      <c r="N367" s="134"/>
      <c r="O367" s="15"/>
    </row>
    <row r="368" spans="1:15" ht="56.25" customHeight="1" x14ac:dyDescent="0.3">
      <c r="A368" s="80">
        <v>368</v>
      </c>
      <c r="B368" s="80" t="s">
        <v>1091</v>
      </c>
      <c r="C368" s="149">
        <v>30</v>
      </c>
      <c r="D368" s="70" t="s">
        <v>21</v>
      </c>
      <c r="E368" s="70" t="s">
        <v>19</v>
      </c>
      <c r="F368" s="76" t="s">
        <v>838</v>
      </c>
      <c r="G368" s="74" t="s">
        <v>839</v>
      </c>
      <c r="H368" s="84" t="s">
        <v>840</v>
      </c>
      <c r="I368" s="72"/>
      <c r="J368" s="72"/>
      <c r="K368" s="74"/>
      <c r="L368" s="77"/>
      <c r="M368" s="124"/>
      <c r="N368" s="134"/>
      <c r="O368" s="15"/>
    </row>
    <row r="369" spans="1:15" ht="56.25" customHeight="1" x14ac:dyDescent="0.3">
      <c r="A369" s="83">
        <v>369</v>
      </c>
      <c r="B369" s="80" t="s">
        <v>1085</v>
      </c>
      <c r="C369" s="149">
        <v>2</v>
      </c>
      <c r="D369" s="70" t="s">
        <v>21</v>
      </c>
      <c r="E369" s="70" t="s">
        <v>19</v>
      </c>
      <c r="F369" s="76" t="s">
        <v>841</v>
      </c>
      <c r="G369" s="85" t="s">
        <v>801</v>
      </c>
      <c r="H369" s="72" t="s">
        <v>304</v>
      </c>
      <c r="I369" s="72"/>
      <c r="J369" s="72"/>
      <c r="K369" s="85"/>
      <c r="L369" s="77"/>
      <c r="M369" s="124"/>
      <c r="N369" s="134"/>
      <c r="O369" s="15"/>
    </row>
    <row r="370" spans="1:15" ht="27.75" customHeight="1" x14ac:dyDescent="0.3">
      <c r="A370" s="80">
        <v>370</v>
      </c>
      <c r="B370" s="80" t="s">
        <v>1086</v>
      </c>
      <c r="C370" s="149">
        <v>45</v>
      </c>
      <c r="D370" s="70" t="s">
        <v>21</v>
      </c>
      <c r="E370" s="70" t="s">
        <v>19</v>
      </c>
      <c r="F370" s="76" t="s">
        <v>383</v>
      </c>
      <c r="G370" s="74" t="s">
        <v>384</v>
      </c>
      <c r="H370" s="72" t="s">
        <v>385</v>
      </c>
      <c r="I370" s="72"/>
      <c r="J370" s="72"/>
      <c r="K370" s="74"/>
      <c r="L370" s="72"/>
      <c r="M370" s="124"/>
      <c r="N370" s="134"/>
      <c r="O370" s="15"/>
    </row>
    <row r="371" spans="1:15" ht="46.5" customHeight="1" x14ac:dyDescent="0.3">
      <c r="A371" s="80">
        <v>371</v>
      </c>
      <c r="B371" s="80" t="s">
        <v>1087</v>
      </c>
      <c r="C371" s="149">
        <v>2</v>
      </c>
      <c r="D371" s="70" t="s">
        <v>21</v>
      </c>
      <c r="E371" s="70" t="s">
        <v>19</v>
      </c>
      <c r="F371" s="76" t="s">
        <v>842</v>
      </c>
      <c r="G371" s="74" t="s">
        <v>844</v>
      </c>
      <c r="H371" s="72" t="s">
        <v>843</v>
      </c>
      <c r="I371" s="72"/>
      <c r="J371" s="72"/>
      <c r="K371" s="74"/>
      <c r="L371" s="77"/>
      <c r="M371" s="124"/>
      <c r="N371" s="134"/>
      <c r="O371" s="15"/>
    </row>
    <row r="372" spans="1:15" ht="54" customHeight="1" x14ac:dyDescent="0.3">
      <c r="A372" s="83">
        <v>372</v>
      </c>
      <c r="B372" s="80" t="s">
        <v>1088</v>
      </c>
      <c r="C372" s="149">
        <v>3</v>
      </c>
      <c r="D372" s="70" t="s">
        <v>21</v>
      </c>
      <c r="E372" s="70" t="s">
        <v>19</v>
      </c>
      <c r="F372" s="76" t="s">
        <v>1204</v>
      </c>
      <c r="G372" s="82" t="s">
        <v>1203</v>
      </c>
      <c r="H372" s="72" t="s">
        <v>1200</v>
      </c>
      <c r="I372" s="72"/>
      <c r="J372" s="72"/>
      <c r="K372" s="74"/>
      <c r="L372" s="77"/>
      <c r="M372" s="124"/>
      <c r="N372" s="134"/>
      <c r="O372" s="15"/>
    </row>
    <row r="373" spans="1:15" ht="69.75" customHeight="1" x14ac:dyDescent="0.3">
      <c r="A373" s="80">
        <v>373</v>
      </c>
      <c r="B373" s="80" t="s">
        <v>1758</v>
      </c>
      <c r="C373" s="149">
        <v>0</v>
      </c>
      <c r="D373" s="70" t="s">
        <v>21</v>
      </c>
      <c r="E373" s="70" t="s">
        <v>19</v>
      </c>
      <c r="F373" s="76" t="s">
        <v>847</v>
      </c>
      <c r="G373" s="72" t="s">
        <v>849</v>
      </c>
      <c r="H373" s="72" t="s">
        <v>848</v>
      </c>
      <c r="I373" s="72"/>
      <c r="J373" s="72"/>
      <c r="K373" s="72"/>
      <c r="L373" s="77"/>
      <c r="M373" s="124"/>
      <c r="N373" s="134"/>
      <c r="O373" s="15"/>
    </row>
    <row r="374" spans="1:15" ht="69.75" customHeight="1" x14ac:dyDescent="0.3">
      <c r="A374" s="80">
        <v>374</v>
      </c>
      <c r="B374" s="80" t="s">
        <v>1089</v>
      </c>
      <c r="C374" s="149">
        <v>45</v>
      </c>
      <c r="D374" s="70" t="s">
        <v>21</v>
      </c>
      <c r="E374" s="70" t="s">
        <v>19</v>
      </c>
      <c r="F374" s="76" t="s">
        <v>850</v>
      </c>
      <c r="G374" s="72" t="s">
        <v>1263</v>
      </c>
      <c r="H374" s="72" t="s">
        <v>430</v>
      </c>
      <c r="I374" s="72"/>
      <c r="J374" s="72"/>
      <c r="K374" s="71"/>
      <c r="L374" s="77"/>
      <c r="M374" s="124"/>
      <c r="N374" s="134"/>
      <c r="O374" s="15"/>
    </row>
    <row r="375" spans="1:15" ht="69.75" customHeight="1" x14ac:dyDescent="0.3">
      <c r="A375" s="80">
        <v>375</v>
      </c>
      <c r="B375" s="80" t="s">
        <v>1090</v>
      </c>
      <c r="C375" s="149" t="s">
        <v>1565</v>
      </c>
      <c r="D375" s="70" t="s">
        <v>21</v>
      </c>
      <c r="E375" s="70" t="s">
        <v>19</v>
      </c>
      <c r="F375" s="76" t="s">
        <v>1499</v>
      </c>
      <c r="G375" s="71" t="s">
        <v>1501</v>
      </c>
      <c r="H375" s="72" t="s">
        <v>1500</v>
      </c>
      <c r="I375" s="72"/>
      <c r="J375" s="72"/>
      <c r="K375" s="71"/>
      <c r="L375" s="77"/>
      <c r="M375" s="124"/>
      <c r="N375" s="134"/>
      <c r="O375" s="15"/>
    </row>
    <row r="376" spans="1:15" ht="69.75" customHeight="1" x14ac:dyDescent="0.3">
      <c r="A376" s="80">
        <v>376</v>
      </c>
      <c r="B376" s="80" t="s">
        <v>1181</v>
      </c>
      <c r="C376" s="149">
        <v>52</v>
      </c>
      <c r="D376" s="70" t="s">
        <v>21</v>
      </c>
      <c r="E376" s="70" t="s">
        <v>19</v>
      </c>
      <c r="F376" s="76" t="s">
        <v>851</v>
      </c>
      <c r="G376" s="74" t="s">
        <v>1263</v>
      </c>
      <c r="H376" s="72" t="s">
        <v>430</v>
      </c>
      <c r="I376" s="72"/>
      <c r="J376" s="72"/>
      <c r="K376" s="74"/>
      <c r="L376" s="77"/>
      <c r="M376" s="124"/>
      <c r="N376" s="134"/>
      <c r="O376" s="15"/>
    </row>
    <row r="377" spans="1:15" ht="69.75" customHeight="1" x14ac:dyDescent="0.3">
      <c r="A377" s="83">
        <v>377</v>
      </c>
      <c r="B377" s="80" t="s">
        <v>1092</v>
      </c>
      <c r="C377" s="149">
        <v>17</v>
      </c>
      <c r="D377" s="70" t="s">
        <v>21</v>
      </c>
      <c r="E377" s="70" t="s">
        <v>19</v>
      </c>
      <c r="F377" s="76" t="s">
        <v>389</v>
      </c>
      <c r="G377" s="74" t="s">
        <v>390</v>
      </c>
      <c r="H377" s="72" t="s">
        <v>391</v>
      </c>
      <c r="I377" s="72"/>
      <c r="J377" s="72"/>
      <c r="K377" s="74"/>
      <c r="L377" s="72"/>
      <c r="M377" s="124"/>
      <c r="N377" s="134"/>
      <c r="O377" s="15"/>
    </row>
    <row r="378" spans="1:15" ht="69.75" customHeight="1" x14ac:dyDescent="0.3">
      <c r="A378" s="80">
        <v>378</v>
      </c>
      <c r="B378" s="80" t="s">
        <v>1093</v>
      </c>
      <c r="C378" s="149">
        <v>21</v>
      </c>
      <c r="D378" s="70" t="s">
        <v>21</v>
      </c>
      <c r="E378" s="70" t="s">
        <v>19</v>
      </c>
      <c r="F378" s="76" t="s">
        <v>393</v>
      </c>
      <c r="G378" s="74" t="s">
        <v>394</v>
      </c>
      <c r="H378" s="72" t="s">
        <v>391</v>
      </c>
      <c r="I378" s="72"/>
      <c r="J378" s="72"/>
      <c r="K378" s="74"/>
      <c r="L378" s="72"/>
      <c r="M378" s="124"/>
      <c r="N378" s="134"/>
      <c r="O378" s="15"/>
    </row>
    <row r="379" spans="1:15" ht="45.75" customHeight="1" x14ac:dyDescent="0.3">
      <c r="A379" s="80">
        <v>379</v>
      </c>
      <c r="B379" s="80" t="s">
        <v>1182</v>
      </c>
      <c r="C379" s="149">
        <v>77</v>
      </c>
      <c r="D379" s="70" t="s">
        <v>21</v>
      </c>
      <c r="E379" s="70" t="s">
        <v>19</v>
      </c>
      <c r="F379" s="76" t="s">
        <v>395</v>
      </c>
      <c r="G379" s="74" t="s">
        <v>396</v>
      </c>
      <c r="H379" s="72" t="s">
        <v>397</v>
      </c>
      <c r="I379" s="72"/>
      <c r="J379" s="72"/>
      <c r="K379" s="74"/>
      <c r="L379" s="72"/>
      <c r="M379" s="124"/>
      <c r="N379" s="134"/>
      <c r="O379" s="15"/>
    </row>
    <row r="380" spans="1:15" ht="39.6" customHeight="1" x14ac:dyDescent="0.3">
      <c r="A380" s="83">
        <v>380</v>
      </c>
      <c r="B380" s="80" t="s">
        <v>1759</v>
      </c>
      <c r="C380" s="149" t="s">
        <v>1689</v>
      </c>
      <c r="D380" s="70" t="s">
        <v>21</v>
      </c>
      <c r="E380" s="70" t="s">
        <v>19</v>
      </c>
      <c r="F380" s="142" t="s">
        <v>1521</v>
      </c>
      <c r="G380" s="158" t="s">
        <v>1523</v>
      </c>
      <c r="H380" s="72" t="s">
        <v>1522</v>
      </c>
      <c r="I380" s="72"/>
      <c r="J380" s="72"/>
      <c r="K380" s="158"/>
      <c r="L380" s="77"/>
      <c r="M380" s="124"/>
      <c r="N380" s="134"/>
      <c r="O380" s="15"/>
    </row>
    <row r="381" spans="1:15" ht="98.25" customHeight="1" x14ac:dyDescent="0.3">
      <c r="A381" s="80">
        <v>381</v>
      </c>
      <c r="B381" s="80" t="s">
        <v>1183</v>
      </c>
      <c r="C381" s="149">
        <v>3</v>
      </c>
      <c r="D381" s="70" t="s">
        <v>21</v>
      </c>
      <c r="E381" s="70" t="s">
        <v>19</v>
      </c>
      <c r="F381" s="76" t="s">
        <v>398</v>
      </c>
      <c r="G381" s="74" t="s">
        <v>399</v>
      </c>
      <c r="H381" s="72" t="s">
        <v>400</v>
      </c>
      <c r="I381" s="72"/>
      <c r="J381" s="72"/>
      <c r="K381" s="74"/>
      <c r="L381" s="72"/>
      <c r="M381" s="124"/>
      <c r="N381" s="134"/>
      <c r="O381" s="15"/>
    </row>
    <row r="382" spans="1:15" ht="98.25" customHeight="1" x14ac:dyDescent="0.3">
      <c r="A382" s="80">
        <v>382</v>
      </c>
      <c r="B382" s="80" t="s">
        <v>1760</v>
      </c>
      <c r="C382" s="149">
        <v>5</v>
      </c>
      <c r="D382" s="70" t="s">
        <v>21</v>
      </c>
      <c r="E382" s="70" t="s">
        <v>19</v>
      </c>
      <c r="F382" s="73" t="s">
        <v>1479</v>
      </c>
      <c r="G382" s="74" t="s">
        <v>853</v>
      </c>
      <c r="H382" s="72" t="s">
        <v>843</v>
      </c>
      <c r="I382" s="72"/>
      <c r="J382" s="72"/>
      <c r="K382" s="74"/>
      <c r="L382" s="145" t="s">
        <v>52</v>
      </c>
      <c r="M382" s="124"/>
      <c r="N382" s="134"/>
      <c r="O382" s="15"/>
    </row>
    <row r="383" spans="1:15" ht="53.25" customHeight="1" x14ac:dyDescent="0.3">
      <c r="A383" s="80">
        <v>383</v>
      </c>
      <c r="B383" s="80" t="s">
        <v>1761</v>
      </c>
      <c r="C383" s="149">
        <v>69</v>
      </c>
      <c r="D383" s="70" t="s">
        <v>21</v>
      </c>
      <c r="E383" s="70" t="s">
        <v>19</v>
      </c>
      <c r="F383" s="73" t="s">
        <v>1480</v>
      </c>
      <c r="G383" s="74" t="s">
        <v>853</v>
      </c>
      <c r="H383" s="72" t="s">
        <v>855</v>
      </c>
      <c r="I383" s="72"/>
      <c r="J383" s="72"/>
      <c r="K383" s="74"/>
      <c r="L383" s="145" t="s">
        <v>52</v>
      </c>
      <c r="M383" s="124"/>
      <c r="N383" s="134"/>
      <c r="O383" s="15"/>
    </row>
    <row r="384" spans="1:15" ht="44.25" customHeight="1" x14ac:dyDescent="0.3">
      <c r="A384" s="80">
        <v>384</v>
      </c>
      <c r="B384" s="80" t="s">
        <v>1184</v>
      </c>
      <c r="C384" s="149">
        <v>99</v>
      </c>
      <c r="D384" s="70" t="s">
        <v>21</v>
      </c>
      <c r="E384" s="70" t="s">
        <v>19</v>
      </c>
      <c r="F384" s="76" t="s">
        <v>401</v>
      </c>
      <c r="G384" s="74" t="s">
        <v>403</v>
      </c>
      <c r="H384" s="72" t="s">
        <v>402</v>
      </c>
      <c r="I384" s="72"/>
      <c r="J384" s="72"/>
      <c r="K384" s="74"/>
      <c r="L384" s="72"/>
      <c r="M384" s="124"/>
      <c r="N384" s="134"/>
      <c r="O384" s="15"/>
    </row>
    <row r="385" spans="1:15" ht="48.75" customHeight="1" x14ac:dyDescent="0.3">
      <c r="A385" s="83">
        <v>385</v>
      </c>
      <c r="B385" s="80" t="s">
        <v>1762</v>
      </c>
      <c r="C385" s="149">
        <v>40</v>
      </c>
      <c r="D385" s="70" t="s">
        <v>21</v>
      </c>
      <c r="E385" s="70" t="s">
        <v>19</v>
      </c>
      <c r="F385" s="76" t="s">
        <v>404</v>
      </c>
      <c r="G385" s="74" t="s">
        <v>399</v>
      </c>
      <c r="H385" s="72" t="s">
        <v>297</v>
      </c>
      <c r="I385" s="72"/>
      <c r="J385" s="72"/>
      <c r="K385" s="74"/>
      <c r="L385" s="72"/>
      <c r="M385" s="124"/>
      <c r="N385" s="134"/>
      <c r="O385" s="15"/>
    </row>
    <row r="386" spans="1:15" ht="39" customHeight="1" x14ac:dyDescent="0.3">
      <c r="A386" s="80">
        <v>386</v>
      </c>
      <c r="B386" s="80" t="s">
        <v>1763</v>
      </c>
      <c r="C386" s="149">
        <v>8</v>
      </c>
      <c r="D386" s="70" t="s">
        <v>21</v>
      </c>
      <c r="E386" s="70" t="s">
        <v>19</v>
      </c>
      <c r="F386" s="76" t="s">
        <v>405</v>
      </c>
      <c r="G386" s="74" t="s">
        <v>406</v>
      </c>
      <c r="H386" s="72" t="s">
        <v>407</v>
      </c>
      <c r="I386" s="72"/>
      <c r="J386" s="72"/>
      <c r="K386" s="74"/>
      <c r="L386" s="72"/>
      <c r="M386" s="124"/>
      <c r="N386" s="134"/>
      <c r="O386" s="15"/>
    </row>
    <row r="387" spans="1:15" ht="49.95" customHeight="1" x14ac:dyDescent="0.3">
      <c r="A387" s="80">
        <v>387</v>
      </c>
      <c r="B387" s="80" t="s">
        <v>1764</v>
      </c>
      <c r="C387" s="149">
        <v>1</v>
      </c>
      <c r="D387" s="70" t="s">
        <v>21</v>
      </c>
      <c r="E387" s="70" t="s">
        <v>19</v>
      </c>
      <c r="F387" s="76" t="s">
        <v>1481</v>
      </c>
      <c r="G387" s="74" t="s">
        <v>408</v>
      </c>
      <c r="H387" s="72" t="s">
        <v>409</v>
      </c>
      <c r="I387" s="72"/>
      <c r="J387" s="72"/>
      <c r="K387" s="74"/>
      <c r="L387" s="72"/>
      <c r="M387" s="124"/>
      <c r="N387" s="134"/>
      <c r="O387" s="15"/>
    </row>
    <row r="388" spans="1:15" s="68" customFormat="1" ht="37.5" customHeight="1" x14ac:dyDescent="0.3">
      <c r="A388" s="83">
        <v>388</v>
      </c>
      <c r="B388" s="80" t="s">
        <v>1577</v>
      </c>
      <c r="C388" s="149">
        <v>6</v>
      </c>
      <c r="D388" s="70" t="s">
        <v>21</v>
      </c>
      <c r="E388" s="70" t="s">
        <v>18</v>
      </c>
      <c r="F388" s="76" t="s">
        <v>792</v>
      </c>
      <c r="G388" s="74" t="s">
        <v>619</v>
      </c>
      <c r="H388" s="72" t="s">
        <v>827</v>
      </c>
      <c r="I388" s="72"/>
      <c r="J388" s="72"/>
      <c r="K388" s="74"/>
      <c r="L388" s="77"/>
      <c r="M388" s="124"/>
      <c r="N388" s="134"/>
      <c r="O388" s="15"/>
    </row>
    <row r="389" spans="1:15" ht="37.5" customHeight="1" x14ac:dyDescent="0.3">
      <c r="A389" s="80">
        <v>389</v>
      </c>
      <c r="B389" s="80" t="s">
        <v>1578</v>
      </c>
      <c r="C389" s="149">
        <v>2</v>
      </c>
      <c r="D389" s="70" t="s">
        <v>21</v>
      </c>
      <c r="E389" s="70" t="s">
        <v>18</v>
      </c>
      <c r="F389" s="76" t="s">
        <v>293</v>
      </c>
      <c r="G389" s="74" t="s">
        <v>295</v>
      </c>
      <c r="H389" s="72" t="s">
        <v>294</v>
      </c>
      <c r="I389" s="72"/>
      <c r="J389" s="72"/>
      <c r="K389" s="72"/>
      <c r="L389" s="84"/>
      <c r="M389" s="124"/>
      <c r="N389" s="134"/>
      <c r="O389" s="15"/>
    </row>
    <row r="390" spans="1:15" s="68" customFormat="1" ht="40.5" customHeight="1" x14ac:dyDescent="0.3">
      <c r="A390" s="80">
        <v>390</v>
      </c>
      <c r="B390" s="80" t="s">
        <v>1579</v>
      </c>
      <c r="C390" s="149">
        <v>20</v>
      </c>
      <c r="D390" s="98" t="s">
        <v>21</v>
      </c>
      <c r="E390" s="98" t="s">
        <v>18</v>
      </c>
      <c r="F390" s="99" t="s">
        <v>956</v>
      </c>
      <c r="G390" s="90" t="s">
        <v>958</v>
      </c>
      <c r="H390" s="90" t="s">
        <v>957</v>
      </c>
      <c r="I390" s="90"/>
      <c r="J390" s="90"/>
      <c r="K390" s="90"/>
      <c r="L390" s="163"/>
      <c r="M390" s="131"/>
      <c r="N390" s="134"/>
      <c r="O390" s="15"/>
    </row>
    <row r="391" spans="1:15" s="68" customFormat="1" ht="35.25" customHeight="1" x14ac:dyDescent="0.3">
      <c r="A391" s="80">
        <v>391</v>
      </c>
      <c r="B391" s="80" t="s">
        <v>1580</v>
      </c>
      <c r="C391" s="149">
        <v>93</v>
      </c>
      <c r="D391" s="70" t="s">
        <v>21</v>
      </c>
      <c r="E391" s="70" t="s">
        <v>18</v>
      </c>
      <c r="F391" s="67" t="s">
        <v>1225</v>
      </c>
      <c r="G391" s="82" t="s">
        <v>295</v>
      </c>
      <c r="H391" s="71" t="s">
        <v>307</v>
      </c>
      <c r="I391" s="71"/>
      <c r="J391" s="71"/>
      <c r="K391" s="71"/>
      <c r="L391" s="71"/>
      <c r="M391" s="75"/>
      <c r="N391" s="134"/>
      <c r="O391" s="15"/>
    </row>
    <row r="392" spans="1:15" ht="43.95" customHeight="1" x14ac:dyDescent="0.3">
      <c r="A392" s="80">
        <v>392</v>
      </c>
      <c r="B392" s="80" t="s">
        <v>1581</v>
      </c>
      <c r="C392" s="149">
        <v>1</v>
      </c>
      <c r="D392" s="98" t="s">
        <v>21</v>
      </c>
      <c r="E392" s="98" t="s">
        <v>18</v>
      </c>
      <c r="F392" s="99" t="s">
        <v>961</v>
      </c>
      <c r="G392" s="90" t="s">
        <v>962</v>
      </c>
      <c r="H392" s="90" t="s">
        <v>957</v>
      </c>
      <c r="I392" s="90"/>
      <c r="J392" s="90"/>
      <c r="K392" s="90"/>
      <c r="L392" s="90"/>
      <c r="M392" s="131"/>
      <c r="N392" s="134"/>
      <c r="O392" s="15"/>
    </row>
    <row r="393" spans="1:15" ht="27.75" customHeight="1" x14ac:dyDescent="0.3">
      <c r="A393" s="83">
        <v>393</v>
      </c>
      <c r="B393" s="80" t="s">
        <v>1582</v>
      </c>
      <c r="C393" s="149">
        <v>13</v>
      </c>
      <c r="D393" s="70" t="s">
        <v>21</v>
      </c>
      <c r="E393" s="70" t="s">
        <v>18</v>
      </c>
      <c r="F393" s="67" t="s">
        <v>738</v>
      </c>
      <c r="G393" s="82" t="s">
        <v>295</v>
      </c>
      <c r="H393" s="71" t="s">
        <v>1254</v>
      </c>
      <c r="I393" s="71"/>
      <c r="J393" s="71"/>
      <c r="K393" s="82"/>
      <c r="L393" s="179"/>
      <c r="M393" s="75"/>
      <c r="N393" s="134"/>
      <c r="O393" s="15"/>
    </row>
    <row r="394" spans="1:15" ht="40.950000000000003" customHeight="1" x14ac:dyDescent="0.3">
      <c r="A394" s="80">
        <v>394</v>
      </c>
      <c r="B394" s="80" t="s">
        <v>1583</v>
      </c>
      <c r="C394" s="149">
        <v>3</v>
      </c>
      <c r="D394" s="70" t="s">
        <v>21</v>
      </c>
      <c r="E394" s="70" t="s">
        <v>18</v>
      </c>
      <c r="F394" s="67" t="s">
        <v>740</v>
      </c>
      <c r="G394" s="82" t="s">
        <v>295</v>
      </c>
      <c r="H394" s="71" t="s">
        <v>821</v>
      </c>
      <c r="I394" s="71"/>
      <c r="J394" s="71"/>
      <c r="K394" s="82"/>
      <c r="L394" s="81"/>
      <c r="M394" s="75"/>
      <c r="N394" s="134"/>
      <c r="O394" s="15"/>
    </row>
    <row r="395" spans="1:15" ht="41.4" customHeight="1" x14ac:dyDescent="0.3">
      <c r="A395" s="80">
        <v>395</v>
      </c>
      <c r="B395" s="80" t="s">
        <v>1584</v>
      </c>
      <c r="C395" s="149">
        <v>22</v>
      </c>
      <c r="D395" s="98" t="s">
        <v>21</v>
      </c>
      <c r="E395" s="98" t="s">
        <v>18</v>
      </c>
      <c r="F395" s="99" t="s">
        <v>963</v>
      </c>
      <c r="G395" s="90" t="s">
        <v>962</v>
      </c>
      <c r="H395" s="90" t="s">
        <v>957</v>
      </c>
      <c r="I395" s="90"/>
      <c r="J395" s="90"/>
      <c r="K395" s="90"/>
      <c r="L395" s="163"/>
      <c r="M395" s="131"/>
      <c r="N395" s="134"/>
      <c r="O395" s="15"/>
    </row>
    <row r="396" spans="1:15" ht="36.75" customHeight="1" x14ac:dyDescent="0.3">
      <c r="A396" s="83">
        <v>396</v>
      </c>
      <c r="B396" s="80" t="s">
        <v>1585</v>
      </c>
      <c r="C396" s="149">
        <v>13</v>
      </c>
      <c r="D396" s="70" t="s">
        <v>21</v>
      </c>
      <c r="E396" s="70" t="s">
        <v>18</v>
      </c>
      <c r="F396" s="67" t="s">
        <v>1465</v>
      </c>
      <c r="G396" s="82" t="s">
        <v>802</v>
      </c>
      <c r="H396" s="71" t="s">
        <v>827</v>
      </c>
      <c r="I396" s="71"/>
      <c r="J396" s="71"/>
      <c r="K396" s="82"/>
      <c r="L396" s="81"/>
      <c r="M396" s="75"/>
      <c r="N396" s="134"/>
      <c r="O396" s="15"/>
    </row>
    <row r="397" spans="1:15" ht="48.75" customHeight="1" x14ac:dyDescent="0.3">
      <c r="A397" s="80">
        <v>397</v>
      </c>
      <c r="B397" s="80" t="s">
        <v>1586</v>
      </c>
      <c r="C397" s="149">
        <v>28</v>
      </c>
      <c r="D397" s="70" t="s">
        <v>21</v>
      </c>
      <c r="E397" s="70" t="s">
        <v>18</v>
      </c>
      <c r="F397" s="67" t="s">
        <v>803</v>
      </c>
      <c r="G397" s="82" t="s">
        <v>787</v>
      </c>
      <c r="H397" s="71" t="s">
        <v>827</v>
      </c>
      <c r="I397" s="71"/>
      <c r="J397" s="71"/>
      <c r="K397" s="82"/>
      <c r="L397" s="81"/>
      <c r="M397" s="75"/>
      <c r="N397" s="134"/>
      <c r="O397" s="15"/>
    </row>
    <row r="398" spans="1:15" ht="27.75" customHeight="1" x14ac:dyDescent="0.3">
      <c r="A398" s="80">
        <v>398</v>
      </c>
      <c r="B398" s="80" t="s">
        <v>1587</v>
      </c>
      <c r="C398" s="149">
        <v>25</v>
      </c>
      <c r="D398" s="70" t="s">
        <v>21</v>
      </c>
      <c r="E398" s="70" t="s">
        <v>18</v>
      </c>
      <c r="F398" s="67" t="s">
        <v>804</v>
      </c>
      <c r="G398" s="82" t="s">
        <v>828</v>
      </c>
      <c r="H398" s="71" t="s">
        <v>827</v>
      </c>
      <c r="I398" s="71"/>
      <c r="J398" s="71"/>
      <c r="K398" s="82"/>
      <c r="L398" s="81"/>
      <c r="M398" s="75"/>
      <c r="N398" s="134"/>
      <c r="O398" s="15"/>
    </row>
    <row r="399" spans="1:15" ht="49.95" customHeight="1" x14ac:dyDescent="0.3">
      <c r="A399" s="80">
        <v>399</v>
      </c>
      <c r="B399" s="80" t="s">
        <v>1588</v>
      </c>
      <c r="C399" s="149">
        <v>39</v>
      </c>
      <c r="D399" s="98" t="s">
        <v>21</v>
      </c>
      <c r="E399" s="98" t="s">
        <v>18</v>
      </c>
      <c r="F399" s="99" t="s">
        <v>965</v>
      </c>
      <c r="G399" s="100" t="s">
        <v>962</v>
      </c>
      <c r="H399" s="90" t="s">
        <v>957</v>
      </c>
      <c r="I399" s="90"/>
      <c r="J399" s="90"/>
      <c r="K399" s="100"/>
      <c r="L399" s="163"/>
      <c r="M399" s="131"/>
      <c r="N399" s="134"/>
      <c r="O399" s="15"/>
    </row>
    <row r="400" spans="1:15" ht="27.75" customHeight="1" x14ac:dyDescent="0.3">
      <c r="A400" s="80">
        <v>400</v>
      </c>
      <c r="B400" s="80" t="s">
        <v>1589</v>
      </c>
      <c r="C400" s="149">
        <v>20</v>
      </c>
      <c r="D400" s="70" t="s">
        <v>21</v>
      </c>
      <c r="E400" s="70" t="s">
        <v>18</v>
      </c>
      <c r="F400" s="67" t="s">
        <v>818</v>
      </c>
      <c r="G400" s="82" t="s">
        <v>787</v>
      </c>
      <c r="H400" s="71" t="s">
        <v>827</v>
      </c>
      <c r="I400" s="71"/>
      <c r="J400" s="71"/>
      <c r="K400" s="82"/>
      <c r="L400" s="81"/>
      <c r="M400" s="75"/>
      <c r="N400" s="134"/>
      <c r="O400" s="15"/>
    </row>
    <row r="401" spans="1:15" ht="46.5" customHeight="1" x14ac:dyDescent="0.3">
      <c r="A401" s="83">
        <v>401</v>
      </c>
      <c r="B401" s="80" t="s">
        <v>1590</v>
      </c>
      <c r="C401" s="149">
        <v>8</v>
      </c>
      <c r="D401" s="70" t="s">
        <v>21</v>
      </c>
      <c r="E401" s="70" t="s">
        <v>18</v>
      </c>
      <c r="F401" s="67" t="s">
        <v>820</v>
      </c>
      <c r="G401" s="82" t="s">
        <v>787</v>
      </c>
      <c r="H401" s="71" t="s">
        <v>827</v>
      </c>
      <c r="I401" s="71"/>
      <c r="J401" s="71"/>
      <c r="K401" s="82"/>
      <c r="L401" s="81"/>
      <c r="M401" s="75"/>
      <c r="N401" s="134"/>
      <c r="O401" s="15"/>
    </row>
    <row r="402" spans="1:15" s="68" customFormat="1" ht="62.25" customHeight="1" x14ac:dyDescent="0.3">
      <c r="A402" s="80">
        <v>402</v>
      </c>
      <c r="B402" s="80" t="s">
        <v>1591</v>
      </c>
      <c r="C402" s="149">
        <v>10</v>
      </c>
      <c r="D402" s="98" t="s">
        <v>21</v>
      </c>
      <c r="E402" s="98" t="s">
        <v>18</v>
      </c>
      <c r="F402" s="102" t="s">
        <v>1302</v>
      </c>
      <c r="G402" s="103" t="s">
        <v>837</v>
      </c>
      <c r="H402" s="155" t="s">
        <v>957</v>
      </c>
      <c r="I402" s="90"/>
      <c r="J402" s="90"/>
      <c r="K402" s="100"/>
      <c r="L402" s="90"/>
      <c r="M402" s="131"/>
      <c r="N402" s="134"/>
      <c r="O402" s="15"/>
    </row>
    <row r="403" spans="1:15" ht="37.5" customHeight="1" x14ac:dyDescent="0.3">
      <c r="A403" s="80">
        <v>403</v>
      </c>
      <c r="B403" s="80" t="s">
        <v>1592</v>
      </c>
      <c r="C403" s="149">
        <v>5</v>
      </c>
      <c r="D403" s="70" t="s">
        <v>21</v>
      </c>
      <c r="E403" s="70" t="s">
        <v>18</v>
      </c>
      <c r="F403" s="67" t="s">
        <v>836</v>
      </c>
      <c r="G403" s="82" t="s">
        <v>837</v>
      </c>
      <c r="H403" s="71" t="s">
        <v>827</v>
      </c>
      <c r="I403" s="71"/>
      <c r="J403" s="71"/>
      <c r="K403" s="82"/>
      <c r="L403" s="81"/>
      <c r="M403" s="75"/>
      <c r="N403" s="134"/>
      <c r="O403" s="15"/>
    </row>
    <row r="404" spans="1:15" ht="27.75" customHeight="1" x14ac:dyDescent="0.3">
      <c r="A404" s="83">
        <v>404</v>
      </c>
      <c r="B404" s="80" t="s">
        <v>1593</v>
      </c>
      <c r="C404" s="149">
        <v>21</v>
      </c>
      <c r="D404" s="70" t="s">
        <v>21</v>
      </c>
      <c r="E404" s="70" t="s">
        <v>18</v>
      </c>
      <c r="F404" s="76" t="s">
        <v>1301</v>
      </c>
      <c r="G404" s="72" t="s">
        <v>819</v>
      </c>
      <c r="H404" s="72" t="s">
        <v>827</v>
      </c>
      <c r="I404" s="72"/>
      <c r="J404" s="72"/>
      <c r="K404" s="72"/>
      <c r="L404" s="77"/>
      <c r="M404" s="124"/>
      <c r="N404" s="134"/>
      <c r="O404" s="15"/>
    </row>
    <row r="405" spans="1:15" ht="53.25" customHeight="1" x14ac:dyDescent="0.3">
      <c r="A405" s="80">
        <v>405</v>
      </c>
      <c r="B405" s="80" t="s">
        <v>1594</v>
      </c>
      <c r="C405" s="149">
        <v>0</v>
      </c>
      <c r="D405" s="70" t="s">
        <v>21</v>
      </c>
      <c r="E405" s="70" t="s">
        <v>18</v>
      </c>
      <c r="F405" s="76" t="s">
        <v>1300</v>
      </c>
      <c r="G405" s="74" t="s">
        <v>257</v>
      </c>
      <c r="H405" s="72" t="s">
        <v>256</v>
      </c>
      <c r="I405" s="72"/>
      <c r="J405" s="72"/>
      <c r="K405" s="74"/>
      <c r="L405" s="72"/>
      <c r="M405" s="124"/>
      <c r="N405" s="134"/>
      <c r="O405" s="15"/>
    </row>
    <row r="406" spans="1:15" ht="27.75" customHeight="1" x14ac:dyDescent="0.3">
      <c r="A406" s="80">
        <v>406</v>
      </c>
      <c r="B406" s="80" t="s">
        <v>1595</v>
      </c>
      <c r="C406" s="149">
        <v>25</v>
      </c>
      <c r="D406" s="70" t="s">
        <v>21</v>
      </c>
      <c r="E406" s="70" t="s">
        <v>18</v>
      </c>
      <c r="F406" s="76" t="s">
        <v>351</v>
      </c>
      <c r="G406" s="74" t="s">
        <v>353</v>
      </c>
      <c r="H406" s="72" t="s">
        <v>352</v>
      </c>
      <c r="I406" s="72"/>
      <c r="J406" s="72"/>
      <c r="K406" s="74"/>
      <c r="L406" s="77"/>
      <c r="M406" s="124"/>
      <c r="N406" s="134"/>
      <c r="O406" s="15"/>
    </row>
    <row r="407" spans="1:15" ht="27.75" customHeight="1" x14ac:dyDescent="0.3">
      <c r="A407" s="80">
        <v>407</v>
      </c>
      <c r="B407" s="80" t="s">
        <v>1765</v>
      </c>
      <c r="C407" s="149">
        <v>1</v>
      </c>
      <c r="D407" s="70" t="s">
        <v>21</v>
      </c>
      <c r="E407" s="70" t="s">
        <v>18</v>
      </c>
      <c r="F407" s="76" t="s">
        <v>367</v>
      </c>
      <c r="G407" s="74" t="s">
        <v>369</v>
      </c>
      <c r="H407" s="72" t="s">
        <v>368</v>
      </c>
      <c r="I407" s="72"/>
      <c r="J407" s="72"/>
      <c r="K407" s="74"/>
      <c r="L407" s="72"/>
      <c r="M407" s="124"/>
      <c r="N407" s="134"/>
      <c r="O407" s="15"/>
    </row>
    <row r="408" spans="1:15" ht="27.75" customHeight="1" x14ac:dyDescent="0.3">
      <c r="A408" s="80">
        <v>408</v>
      </c>
      <c r="B408" s="80" t="s">
        <v>1596</v>
      </c>
      <c r="C408" s="149" t="s">
        <v>1692</v>
      </c>
      <c r="D408" s="70" t="s">
        <v>21</v>
      </c>
      <c r="E408" s="70" t="s">
        <v>18</v>
      </c>
      <c r="F408" s="156" t="s">
        <v>1536</v>
      </c>
      <c r="G408" s="74" t="s">
        <v>371</v>
      </c>
      <c r="H408" s="142" t="s">
        <v>1537</v>
      </c>
      <c r="I408" s="142"/>
      <c r="J408" s="72"/>
      <c r="K408" s="74"/>
      <c r="L408" s="72"/>
      <c r="M408" s="124"/>
      <c r="N408" s="134"/>
      <c r="O408" s="15"/>
    </row>
    <row r="409" spans="1:15" ht="41.4" customHeight="1" x14ac:dyDescent="0.3">
      <c r="A409" s="83">
        <v>409</v>
      </c>
      <c r="B409" s="80" t="s">
        <v>1597</v>
      </c>
      <c r="C409" s="149">
        <v>96</v>
      </c>
      <c r="D409" s="70" t="s">
        <v>21</v>
      </c>
      <c r="E409" s="70" t="s">
        <v>18</v>
      </c>
      <c r="F409" s="104" t="s">
        <v>370</v>
      </c>
      <c r="G409" s="74" t="s">
        <v>371</v>
      </c>
      <c r="H409" s="72" t="s">
        <v>368</v>
      </c>
      <c r="I409" s="72"/>
      <c r="J409" s="72"/>
      <c r="K409" s="74"/>
      <c r="L409" s="72"/>
      <c r="M409" s="124"/>
      <c r="N409" s="134"/>
      <c r="O409" s="15"/>
    </row>
    <row r="410" spans="1:15" ht="27" customHeight="1" x14ac:dyDescent="0.3">
      <c r="A410" s="80">
        <v>410</v>
      </c>
      <c r="B410" s="80" t="s">
        <v>1598</v>
      </c>
      <c r="C410" s="149">
        <v>43</v>
      </c>
      <c r="D410" s="70" t="s">
        <v>21</v>
      </c>
      <c r="E410" s="70" t="s">
        <v>18</v>
      </c>
      <c r="F410" s="76" t="s">
        <v>1262</v>
      </c>
      <c r="G410" s="74" t="s">
        <v>381</v>
      </c>
      <c r="H410" s="72" t="s">
        <v>368</v>
      </c>
      <c r="I410" s="72"/>
      <c r="J410" s="72"/>
      <c r="K410" s="74"/>
      <c r="L410" s="72"/>
      <c r="M410" s="124"/>
      <c r="N410" s="134"/>
      <c r="O410" s="15"/>
    </row>
    <row r="411" spans="1:15" ht="52.95" customHeight="1" x14ac:dyDescent="0.3">
      <c r="A411" s="80">
        <v>411</v>
      </c>
      <c r="B411" s="80" t="s">
        <v>1599</v>
      </c>
      <c r="C411" s="149">
        <v>205</v>
      </c>
      <c r="D411" s="70" t="s">
        <v>21</v>
      </c>
      <c r="E411" s="70" t="s">
        <v>18</v>
      </c>
      <c r="F411" s="104" t="s">
        <v>372</v>
      </c>
      <c r="G411" s="74" t="s">
        <v>142</v>
      </c>
      <c r="H411" s="72" t="s">
        <v>368</v>
      </c>
      <c r="I411" s="72"/>
      <c r="J411" s="72"/>
      <c r="K411" s="74"/>
      <c r="L411" s="72"/>
      <c r="M411" s="124"/>
      <c r="N411" s="134"/>
      <c r="O411" s="15"/>
    </row>
    <row r="412" spans="1:15" ht="27.75" customHeight="1" x14ac:dyDescent="0.3">
      <c r="A412" s="83">
        <v>412</v>
      </c>
      <c r="B412" s="80" t="s">
        <v>1600</v>
      </c>
      <c r="C412" s="149">
        <v>30</v>
      </c>
      <c r="D412" s="70" t="s">
        <v>21</v>
      </c>
      <c r="E412" s="70" t="s">
        <v>18</v>
      </c>
      <c r="F412" s="76" t="s">
        <v>1477</v>
      </c>
      <c r="G412" s="74" t="s">
        <v>373</v>
      </c>
      <c r="H412" s="72" t="s">
        <v>368</v>
      </c>
      <c r="I412" s="72"/>
      <c r="J412" s="72"/>
      <c r="K412" s="74"/>
      <c r="L412" s="72"/>
      <c r="M412" s="124"/>
      <c r="N412" s="134"/>
      <c r="O412" s="15"/>
    </row>
    <row r="413" spans="1:15" ht="46.95" customHeight="1" x14ac:dyDescent="0.3">
      <c r="A413" s="80">
        <v>413</v>
      </c>
      <c r="B413" s="80" t="s">
        <v>1601</v>
      </c>
      <c r="C413" s="149">
        <v>253</v>
      </c>
      <c r="D413" s="70" t="s">
        <v>21</v>
      </c>
      <c r="E413" s="70" t="s">
        <v>18</v>
      </c>
      <c r="F413" s="104" t="s">
        <v>374</v>
      </c>
      <c r="G413" s="74" t="s">
        <v>375</v>
      </c>
      <c r="H413" s="72" t="s">
        <v>376</v>
      </c>
      <c r="I413" s="72"/>
      <c r="J413" s="72"/>
      <c r="K413" s="74"/>
      <c r="L413" s="72"/>
      <c r="M413" s="124"/>
      <c r="N413" s="134"/>
      <c r="O413" s="15"/>
    </row>
    <row r="414" spans="1:15" ht="45.75" customHeight="1" x14ac:dyDescent="0.3">
      <c r="A414" s="80">
        <v>414</v>
      </c>
      <c r="B414" s="80" t="s">
        <v>1602</v>
      </c>
      <c r="C414" s="149">
        <v>101</v>
      </c>
      <c r="D414" s="70" t="s">
        <v>21</v>
      </c>
      <c r="E414" s="70" t="s">
        <v>18</v>
      </c>
      <c r="F414" s="104" t="s">
        <v>377</v>
      </c>
      <c r="G414" s="74" t="s">
        <v>1414</v>
      </c>
      <c r="H414" s="72" t="s">
        <v>378</v>
      </c>
      <c r="I414" s="72"/>
      <c r="J414" s="72"/>
      <c r="K414" s="72"/>
      <c r="L414" s="72"/>
      <c r="M414" s="124"/>
      <c r="N414" s="134"/>
      <c r="O414" s="15"/>
    </row>
    <row r="415" spans="1:15" ht="33.6" customHeight="1" x14ac:dyDescent="0.3">
      <c r="A415" s="80">
        <v>415</v>
      </c>
      <c r="B415" s="80" t="s">
        <v>1603</v>
      </c>
      <c r="C415" s="149">
        <v>69</v>
      </c>
      <c r="D415" s="70" t="s">
        <v>21</v>
      </c>
      <c r="E415" s="70" t="s">
        <v>18</v>
      </c>
      <c r="F415" s="76" t="s">
        <v>379</v>
      </c>
      <c r="G415" s="74" t="s">
        <v>380</v>
      </c>
      <c r="H415" s="72" t="s">
        <v>368</v>
      </c>
      <c r="I415" s="72"/>
      <c r="J415" s="72"/>
      <c r="K415" s="74"/>
      <c r="L415" s="72"/>
      <c r="M415" s="124"/>
      <c r="N415" s="134"/>
      <c r="O415" s="15"/>
    </row>
    <row r="416" spans="1:15" ht="47.4" customHeight="1" x14ac:dyDescent="0.3">
      <c r="A416" s="80">
        <v>416</v>
      </c>
      <c r="B416" s="80" t="s">
        <v>1604</v>
      </c>
      <c r="C416" s="149">
        <v>3</v>
      </c>
      <c r="D416" s="70" t="s">
        <v>21</v>
      </c>
      <c r="E416" s="70" t="s">
        <v>18</v>
      </c>
      <c r="F416" s="67" t="s">
        <v>1683</v>
      </c>
      <c r="G416" s="82" t="s">
        <v>353</v>
      </c>
      <c r="H416" s="71" t="s">
        <v>1682</v>
      </c>
      <c r="I416" s="72"/>
      <c r="J416" s="72"/>
      <c r="K416" s="74"/>
      <c r="L416" s="72"/>
      <c r="M416" s="124"/>
      <c r="N416" s="134"/>
      <c r="O416" s="15"/>
    </row>
    <row r="417" spans="1:15" ht="27.75" customHeight="1" x14ac:dyDescent="0.3">
      <c r="A417" s="83">
        <v>417</v>
      </c>
      <c r="B417" s="80" t="s">
        <v>1605</v>
      </c>
      <c r="C417" s="149">
        <v>56</v>
      </c>
      <c r="D417" s="70" t="s">
        <v>21</v>
      </c>
      <c r="E417" s="70" t="s">
        <v>18</v>
      </c>
      <c r="F417" s="76" t="s">
        <v>1478</v>
      </c>
      <c r="G417" s="74" t="s">
        <v>353</v>
      </c>
      <c r="H417" s="72" t="s">
        <v>382</v>
      </c>
      <c r="I417" s="72"/>
      <c r="J417" s="72"/>
      <c r="K417" s="74"/>
      <c r="L417" s="72"/>
      <c r="M417" s="124"/>
      <c r="N417" s="134"/>
      <c r="O417" s="15"/>
    </row>
    <row r="418" spans="1:15" ht="25.2" customHeight="1" x14ac:dyDescent="0.3">
      <c r="A418" s="80">
        <v>418</v>
      </c>
      <c r="B418" s="80" t="s">
        <v>1606</v>
      </c>
      <c r="C418" s="149">
        <v>5</v>
      </c>
      <c r="D418" s="70" t="s">
        <v>21</v>
      </c>
      <c r="E418" s="70" t="s">
        <v>18</v>
      </c>
      <c r="F418" s="76" t="s">
        <v>825</v>
      </c>
      <c r="G418" s="74" t="s">
        <v>826</v>
      </c>
      <c r="H418" s="72" t="s">
        <v>171</v>
      </c>
      <c r="I418" s="72"/>
      <c r="J418" s="72"/>
      <c r="K418" s="74"/>
      <c r="L418" s="157"/>
      <c r="M418" s="124"/>
      <c r="N418" s="134"/>
      <c r="O418" s="15"/>
    </row>
    <row r="419" spans="1:15" ht="39.6" customHeight="1" x14ac:dyDescent="0.3">
      <c r="A419" s="80">
        <v>419</v>
      </c>
      <c r="B419" s="80" t="s">
        <v>1607</v>
      </c>
      <c r="C419" s="149">
        <v>8</v>
      </c>
      <c r="D419" s="70" t="s">
        <v>21</v>
      </c>
      <c r="E419" s="70" t="s">
        <v>18</v>
      </c>
      <c r="F419" s="76" t="s">
        <v>822</v>
      </c>
      <c r="G419" s="74" t="s">
        <v>824</v>
      </c>
      <c r="H419" s="72" t="s">
        <v>823</v>
      </c>
      <c r="I419" s="72"/>
      <c r="J419" s="72"/>
      <c r="K419" s="74"/>
      <c r="L419" s="77"/>
      <c r="M419" s="124"/>
      <c r="N419" s="134"/>
      <c r="O419" s="15"/>
    </row>
    <row r="420" spans="1:15" s="68" customFormat="1" ht="100.95" customHeight="1" x14ac:dyDescent="0.3">
      <c r="A420" s="83">
        <v>420</v>
      </c>
      <c r="B420" s="151" t="s">
        <v>1766</v>
      </c>
      <c r="C420" s="150" t="s">
        <v>1684</v>
      </c>
      <c r="D420" s="70" t="s">
        <v>23</v>
      </c>
      <c r="E420" s="70" t="s">
        <v>420</v>
      </c>
      <c r="F420" s="117" t="s">
        <v>1518</v>
      </c>
      <c r="G420" s="101" t="s">
        <v>1520</v>
      </c>
      <c r="H420" s="190" t="s">
        <v>1519</v>
      </c>
      <c r="I420" s="118"/>
      <c r="J420" s="71"/>
      <c r="K420" s="101"/>
      <c r="L420" s="71"/>
      <c r="M420" s="132"/>
      <c r="N420" s="134"/>
      <c r="O420" s="15"/>
    </row>
    <row r="421" spans="1:15" s="68" customFormat="1" ht="60.6" customHeight="1" x14ac:dyDescent="0.3">
      <c r="A421" s="80">
        <v>421</v>
      </c>
      <c r="B421" s="151" t="s">
        <v>881</v>
      </c>
      <c r="C421" s="150" t="s">
        <v>1565</v>
      </c>
      <c r="D421" s="70" t="s">
        <v>23</v>
      </c>
      <c r="E421" s="70" t="s">
        <v>24</v>
      </c>
      <c r="F421" s="117" t="s">
        <v>1555</v>
      </c>
      <c r="G421" s="101" t="s">
        <v>1557</v>
      </c>
      <c r="H421" s="71" t="s">
        <v>1411</v>
      </c>
      <c r="I421" s="71"/>
      <c r="J421" s="71"/>
      <c r="K421" s="101"/>
      <c r="L421" s="71"/>
      <c r="M421" s="132"/>
      <c r="N421" s="134"/>
      <c r="O421" s="15"/>
    </row>
    <row r="422" spans="1:15" s="68" customFormat="1" ht="60.6" customHeight="1" x14ac:dyDescent="0.3">
      <c r="A422" s="80">
        <v>422</v>
      </c>
      <c r="B422" s="151" t="s">
        <v>886</v>
      </c>
      <c r="C422" s="150" t="s">
        <v>1565</v>
      </c>
      <c r="D422" s="70" t="s">
        <v>23</v>
      </c>
      <c r="E422" s="70" t="s">
        <v>24</v>
      </c>
      <c r="F422" s="117" t="s">
        <v>1556</v>
      </c>
      <c r="G422" s="101" t="s">
        <v>1557</v>
      </c>
      <c r="H422" s="71" t="s">
        <v>1411</v>
      </c>
      <c r="I422" s="71"/>
      <c r="J422" s="71"/>
      <c r="K422" s="101"/>
      <c r="L422" s="71"/>
      <c r="M422" s="132"/>
      <c r="N422" s="134"/>
      <c r="O422" s="15"/>
    </row>
    <row r="423" spans="1:15" s="68" customFormat="1" ht="88.2" customHeight="1" x14ac:dyDescent="0.3">
      <c r="A423" s="80">
        <v>423</v>
      </c>
      <c r="B423" s="151" t="s">
        <v>890</v>
      </c>
      <c r="C423" s="149">
        <v>20</v>
      </c>
      <c r="D423" s="98" t="s">
        <v>23</v>
      </c>
      <c r="E423" s="98" t="s">
        <v>24</v>
      </c>
      <c r="F423" s="99" t="s">
        <v>1685</v>
      </c>
      <c r="G423" s="100" t="s">
        <v>446</v>
      </c>
      <c r="H423" s="90" t="s">
        <v>285</v>
      </c>
      <c r="I423" s="90"/>
      <c r="J423" s="90"/>
      <c r="K423" s="100"/>
      <c r="L423" s="90"/>
      <c r="M423" s="133"/>
      <c r="N423" s="134"/>
      <c r="O423" s="15"/>
    </row>
    <row r="424" spans="1:15" ht="60" customHeight="1" x14ac:dyDescent="0.3">
      <c r="A424" s="80">
        <v>424</v>
      </c>
      <c r="B424" s="151" t="s">
        <v>441</v>
      </c>
      <c r="C424" s="149">
        <v>16</v>
      </c>
      <c r="D424" s="70" t="s">
        <v>23</v>
      </c>
      <c r="E424" s="70" t="s">
        <v>24</v>
      </c>
      <c r="F424" s="76" t="s">
        <v>1482</v>
      </c>
      <c r="G424" s="74" t="s">
        <v>410</v>
      </c>
      <c r="H424" s="72" t="s">
        <v>856</v>
      </c>
      <c r="I424" s="72"/>
      <c r="J424" s="72"/>
      <c r="K424" s="74"/>
      <c r="L424" s="77"/>
      <c r="M424" s="124"/>
      <c r="N424" s="134"/>
      <c r="O424" s="15"/>
    </row>
    <row r="425" spans="1:15" ht="60" customHeight="1" x14ac:dyDescent="0.3">
      <c r="A425" s="83">
        <v>425</v>
      </c>
      <c r="B425" s="151" t="s">
        <v>893</v>
      </c>
      <c r="C425" s="149" t="s">
        <v>1565</v>
      </c>
      <c r="D425" s="70" t="s">
        <v>23</v>
      </c>
      <c r="E425" s="70" t="s">
        <v>24</v>
      </c>
      <c r="F425" s="111" t="s">
        <v>1511</v>
      </c>
      <c r="G425" s="112" t="s">
        <v>1508</v>
      </c>
      <c r="H425" s="111" t="s">
        <v>1507</v>
      </c>
      <c r="I425" s="111"/>
      <c r="J425" s="72"/>
      <c r="K425" s="112"/>
      <c r="L425" s="77"/>
      <c r="M425" s="124"/>
      <c r="N425" s="134"/>
      <c r="O425" s="15"/>
    </row>
    <row r="426" spans="1:15" ht="60" customHeight="1" x14ac:dyDescent="0.3">
      <c r="A426" s="80">
        <v>426</v>
      </c>
      <c r="B426" s="151" t="s">
        <v>447</v>
      </c>
      <c r="C426" s="149" t="s">
        <v>1565</v>
      </c>
      <c r="D426" s="70" t="s">
        <v>23</v>
      </c>
      <c r="E426" s="70" t="s">
        <v>24</v>
      </c>
      <c r="F426" s="111" t="s">
        <v>1512</v>
      </c>
      <c r="G426" s="112" t="s">
        <v>1508</v>
      </c>
      <c r="H426" s="111" t="s">
        <v>1507</v>
      </c>
      <c r="I426" s="111"/>
      <c r="J426" s="72"/>
      <c r="K426" s="112"/>
      <c r="L426" s="77"/>
      <c r="M426" s="124"/>
      <c r="N426" s="134"/>
      <c r="O426" s="15"/>
    </row>
    <row r="427" spans="1:15" ht="60" customHeight="1" x14ac:dyDescent="0.3">
      <c r="A427" s="80">
        <v>427</v>
      </c>
      <c r="B427" s="151" t="s">
        <v>1320</v>
      </c>
      <c r="C427" s="149" t="s">
        <v>1565</v>
      </c>
      <c r="D427" s="70" t="s">
        <v>23</v>
      </c>
      <c r="E427" s="70" t="s">
        <v>24</v>
      </c>
      <c r="F427" s="111" t="s">
        <v>1509</v>
      </c>
      <c r="G427" s="112" t="s">
        <v>1508</v>
      </c>
      <c r="H427" s="111" t="s">
        <v>1507</v>
      </c>
      <c r="I427" s="111"/>
      <c r="J427" s="72"/>
      <c r="K427" s="112"/>
      <c r="L427" s="77"/>
      <c r="M427" s="124"/>
      <c r="N427" s="134"/>
      <c r="O427" s="15"/>
    </row>
    <row r="428" spans="1:15" ht="60" customHeight="1" x14ac:dyDescent="0.3">
      <c r="A428" s="83">
        <v>428</v>
      </c>
      <c r="B428" s="151" t="s">
        <v>1321</v>
      </c>
      <c r="C428" s="149" t="s">
        <v>1565</v>
      </c>
      <c r="D428" s="70" t="s">
        <v>23</v>
      </c>
      <c r="E428" s="70" t="s">
        <v>24</v>
      </c>
      <c r="F428" s="107" t="s">
        <v>1510</v>
      </c>
      <c r="G428" s="112" t="s">
        <v>1508</v>
      </c>
      <c r="H428" s="111" t="s">
        <v>1507</v>
      </c>
      <c r="I428" s="111"/>
      <c r="J428" s="72"/>
      <c r="K428" s="112"/>
      <c r="L428" s="77"/>
      <c r="M428" s="124"/>
      <c r="N428" s="134"/>
      <c r="O428" s="15"/>
    </row>
    <row r="429" spans="1:15" ht="45.75" customHeight="1" x14ac:dyDescent="0.3">
      <c r="A429" s="80">
        <v>429</v>
      </c>
      <c r="B429" s="151" t="s">
        <v>1322</v>
      </c>
      <c r="C429" s="149">
        <v>30</v>
      </c>
      <c r="D429" s="70" t="s">
        <v>23</v>
      </c>
      <c r="E429" s="70" t="s">
        <v>24</v>
      </c>
      <c r="F429" s="76" t="s">
        <v>1483</v>
      </c>
      <c r="G429" s="74" t="s">
        <v>412</v>
      </c>
      <c r="H429" s="72" t="s">
        <v>411</v>
      </c>
      <c r="I429" s="72"/>
      <c r="J429" s="72"/>
      <c r="K429" s="74"/>
      <c r="L429" s="72"/>
      <c r="M429" s="124"/>
      <c r="N429" s="134"/>
      <c r="O429" s="15"/>
    </row>
    <row r="430" spans="1:15" ht="72" x14ac:dyDescent="0.3">
      <c r="A430" s="80">
        <v>430</v>
      </c>
      <c r="B430" s="151" t="s">
        <v>1323</v>
      </c>
      <c r="C430" s="149" t="s">
        <v>1565</v>
      </c>
      <c r="D430" s="70" t="s">
        <v>23</v>
      </c>
      <c r="E430" s="70" t="s">
        <v>24</v>
      </c>
      <c r="F430" s="76" t="s">
        <v>1561</v>
      </c>
      <c r="G430" s="74" t="s">
        <v>1559</v>
      </c>
      <c r="H430" s="72" t="s">
        <v>1558</v>
      </c>
      <c r="I430" s="72"/>
      <c r="J430" s="72"/>
      <c r="K430" s="74"/>
      <c r="L430" s="72"/>
      <c r="M430" s="124"/>
      <c r="N430" s="134"/>
      <c r="O430" s="15"/>
    </row>
    <row r="431" spans="1:15" ht="72" x14ac:dyDescent="0.3">
      <c r="A431" s="80">
        <v>431</v>
      </c>
      <c r="B431" s="151" t="s">
        <v>1324</v>
      </c>
      <c r="C431" s="149" t="s">
        <v>1565</v>
      </c>
      <c r="D431" s="70" t="s">
        <v>23</v>
      </c>
      <c r="E431" s="70" t="s">
        <v>24</v>
      </c>
      <c r="F431" s="76" t="s">
        <v>1562</v>
      </c>
      <c r="G431" s="74" t="s">
        <v>1560</v>
      </c>
      <c r="H431" s="72" t="s">
        <v>1558</v>
      </c>
      <c r="I431" s="72"/>
      <c r="J431" s="72"/>
      <c r="K431" s="74"/>
      <c r="L431" s="72"/>
      <c r="M431" s="124"/>
      <c r="N431" s="134"/>
      <c r="O431" s="15"/>
    </row>
    <row r="432" spans="1:15" s="68" customFormat="1" ht="105" customHeight="1" x14ac:dyDescent="0.3">
      <c r="A432" s="80">
        <v>432</v>
      </c>
      <c r="B432" s="151" t="s">
        <v>1325</v>
      </c>
      <c r="C432" s="149">
        <v>10</v>
      </c>
      <c r="D432" s="98" t="s">
        <v>23</v>
      </c>
      <c r="E432" s="98" t="s">
        <v>24</v>
      </c>
      <c r="F432" s="99" t="s">
        <v>1484</v>
      </c>
      <c r="G432" s="90" t="s">
        <v>516</v>
      </c>
      <c r="H432" s="90" t="s">
        <v>517</v>
      </c>
      <c r="I432" s="90"/>
      <c r="J432" s="90"/>
      <c r="K432" s="90"/>
      <c r="L432" s="159"/>
      <c r="M432" s="133"/>
      <c r="N432" s="134"/>
      <c r="O432" s="15"/>
    </row>
    <row r="433" spans="1:15" ht="53.25" customHeight="1" x14ac:dyDescent="0.3">
      <c r="A433" s="83">
        <v>433</v>
      </c>
      <c r="B433" s="151" t="s">
        <v>1326</v>
      </c>
      <c r="C433" s="149">
        <v>1</v>
      </c>
      <c r="D433" s="70" t="s">
        <v>23</v>
      </c>
      <c r="E433" s="70" t="s">
        <v>24</v>
      </c>
      <c r="F433" s="76" t="s">
        <v>1485</v>
      </c>
      <c r="G433" s="74" t="s">
        <v>327</v>
      </c>
      <c r="H433" s="72" t="s">
        <v>857</v>
      </c>
      <c r="I433" s="72"/>
      <c r="J433" s="72"/>
      <c r="K433" s="72"/>
      <c r="L433" s="77"/>
      <c r="M433" s="75"/>
      <c r="N433" s="134"/>
      <c r="O433" s="15"/>
    </row>
    <row r="434" spans="1:15" ht="76.95" customHeight="1" x14ac:dyDescent="0.3">
      <c r="A434" s="80">
        <v>434</v>
      </c>
      <c r="B434" s="151" t="s">
        <v>1327</v>
      </c>
      <c r="C434" s="149">
        <v>0</v>
      </c>
      <c r="D434" s="70" t="s">
        <v>23</v>
      </c>
      <c r="E434" s="70" t="s">
        <v>24</v>
      </c>
      <c r="F434" s="105" t="s">
        <v>413</v>
      </c>
      <c r="G434" s="74"/>
      <c r="H434" s="72" t="s">
        <v>414</v>
      </c>
      <c r="I434" s="72"/>
      <c r="J434" s="72"/>
      <c r="K434" s="72"/>
      <c r="L434" s="72"/>
      <c r="M434" s="75"/>
      <c r="N434" s="134"/>
      <c r="O434" s="15"/>
    </row>
    <row r="435" spans="1:15" ht="49.5" customHeight="1" x14ac:dyDescent="0.3">
      <c r="A435" s="80">
        <v>435</v>
      </c>
      <c r="B435" s="151" t="s">
        <v>1328</v>
      </c>
      <c r="C435" s="149">
        <v>0</v>
      </c>
      <c r="D435" s="70" t="s">
        <v>23</v>
      </c>
      <c r="E435" s="70" t="s">
        <v>24</v>
      </c>
      <c r="F435" s="105" t="s">
        <v>1199</v>
      </c>
      <c r="G435" s="72" t="s">
        <v>518</v>
      </c>
      <c r="H435" s="72" t="s">
        <v>414</v>
      </c>
      <c r="I435" s="72"/>
      <c r="J435" s="72"/>
      <c r="K435" s="72"/>
      <c r="L435" s="72"/>
      <c r="M435" s="75"/>
      <c r="N435" s="134"/>
      <c r="O435" s="15"/>
    </row>
    <row r="436" spans="1:15" ht="59.4" customHeight="1" x14ac:dyDescent="0.3">
      <c r="A436" s="83">
        <v>436</v>
      </c>
      <c r="B436" s="151" t="s">
        <v>1329</v>
      </c>
      <c r="C436" s="149">
        <v>20</v>
      </c>
      <c r="D436" s="70" t="s">
        <v>23</v>
      </c>
      <c r="E436" s="70" t="s">
        <v>24</v>
      </c>
      <c r="F436" s="76" t="s">
        <v>1486</v>
      </c>
      <c r="G436" s="72" t="s">
        <v>859</v>
      </c>
      <c r="H436" s="72" t="s">
        <v>858</v>
      </c>
      <c r="I436" s="72"/>
      <c r="J436" s="72"/>
      <c r="K436" s="72"/>
      <c r="L436" s="77"/>
      <c r="M436" s="124"/>
      <c r="N436" s="134"/>
      <c r="O436" s="15"/>
    </row>
    <row r="437" spans="1:15" ht="64.5" customHeight="1" x14ac:dyDescent="0.3">
      <c r="A437" s="80">
        <v>437</v>
      </c>
      <c r="B437" s="151" t="s">
        <v>1330</v>
      </c>
      <c r="C437" s="149">
        <v>9</v>
      </c>
      <c r="D437" s="70" t="s">
        <v>23</v>
      </c>
      <c r="E437" s="70" t="s">
        <v>24</v>
      </c>
      <c r="F437" s="76" t="s">
        <v>1487</v>
      </c>
      <c r="G437" s="72" t="s">
        <v>416</v>
      </c>
      <c r="H437" s="72" t="s">
        <v>415</v>
      </c>
      <c r="I437" s="72"/>
      <c r="J437" s="72"/>
      <c r="K437" s="72"/>
      <c r="L437" s="72"/>
      <c r="M437" s="124"/>
      <c r="N437" s="134"/>
      <c r="O437" s="15"/>
    </row>
    <row r="438" spans="1:15" s="68" customFormat="1" ht="115.2" customHeight="1" x14ac:dyDescent="0.3">
      <c r="A438" s="80">
        <v>438</v>
      </c>
      <c r="B438" s="151" t="s">
        <v>1331</v>
      </c>
      <c r="C438" s="149">
        <v>50</v>
      </c>
      <c r="D438" s="98" t="s">
        <v>23</v>
      </c>
      <c r="E438" s="98" t="s">
        <v>24</v>
      </c>
      <c r="F438" s="99" t="s">
        <v>1488</v>
      </c>
      <c r="G438" s="90" t="s">
        <v>519</v>
      </c>
      <c r="H438" s="90" t="s">
        <v>515</v>
      </c>
      <c r="I438" s="90"/>
      <c r="J438" s="90"/>
      <c r="K438" s="90"/>
      <c r="L438" s="159"/>
      <c r="M438" s="133"/>
      <c r="N438" s="134"/>
      <c r="O438" s="15"/>
    </row>
    <row r="439" spans="1:15" s="68" customFormat="1" ht="111.6" customHeight="1" x14ac:dyDescent="0.3">
      <c r="A439" s="80">
        <v>439</v>
      </c>
      <c r="B439" s="151" t="s">
        <v>1332</v>
      </c>
      <c r="C439" s="149">
        <v>0</v>
      </c>
      <c r="D439" s="98" t="s">
        <v>23</v>
      </c>
      <c r="E439" s="98" t="s">
        <v>24</v>
      </c>
      <c r="F439" s="99" t="s">
        <v>1489</v>
      </c>
      <c r="G439" s="90" t="s">
        <v>520</v>
      </c>
      <c r="H439" s="90" t="s">
        <v>515</v>
      </c>
      <c r="I439" s="90"/>
      <c r="J439" s="90"/>
      <c r="K439" s="90"/>
      <c r="L439" s="159"/>
      <c r="M439" s="133"/>
      <c r="N439" s="134"/>
      <c r="O439" s="15"/>
    </row>
    <row r="440" spans="1:15" ht="79.2" customHeight="1" x14ac:dyDescent="0.3">
      <c r="A440" s="80">
        <v>440</v>
      </c>
      <c r="B440" s="151" t="s">
        <v>1333</v>
      </c>
      <c r="C440" s="149">
        <v>15</v>
      </c>
      <c r="D440" s="86" t="s">
        <v>23</v>
      </c>
      <c r="E440" s="86" t="s">
        <v>24</v>
      </c>
      <c r="F440" s="87" t="s">
        <v>973</v>
      </c>
      <c r="G440" s="88" t="s">
        <v>518</v>
      </c>
      <c r="H440" s="88" t="s">
        <v>974</v>
      </c>
      <c r="I440" s="90"/>
      <c r="J440" s="90"/>
      <c r="K440" s="88"/>
      <c r="L440" s="88"/>
      <c r="M440" s="125"/>
      <c r="N440" s="134"/>
      <c r="O440" s="15"/>
    </row>
    <row r="441" spans="1:15" ht="47.4" customHeight="1" x14ac:dyDescent="0.3">
      <c r="A441" s="83">
        <v>441</v>
      </c>
      <c r="B441" s="151" t="s">
        <v>1767</v>
      </c>
      <c r="C441" s="149">
        <v>9</v>
      </c>
      <c r="D441" s="70" t="s">
        <v>23</v>
      </c>
      <c r="E441" s="70" t="s">
        <v>24</v>
      </c>
      <c r="F441" s="76" t="s">
        <v>417</v>
      </c>
      <c r="G441" s="74" t="s">
        <v>419</v>
      </c>
      <c r="H441" s="72" t="s">
        <v>418</v>
      </c>
      <c r="I441" s="72"/>
      <c r="J441" s="72"/>
      <c r="K441" s="74"/>
      <c r="L441" s="72"/>
      <c r="M441" s="124"/>
      <c r="N441" s="134"/>
      <c r="O441" s="15"/>
    </row>
    <row r="442" spans="1:15" ht="54.6" customHeight="1" x14ac:dyDescent="0.3">
      <c r="A442" s="80">
        <v>442</v>
      </c>
      <c r="B442" s="151" t="s">
        <v>1334</v>
      </c>
      <c r="C442" s="149">
        <v>0</v>
      </c>
      <c r="D442" s="70" t="s">
        <v>23</v>
      </c>
      <c r="E442" s="70" t="s">
        <v>24</v>
      </c>
      <c r="F442" s="76" t="s">
        <v>860</v>
      </c>
      <c r="G442" s="74" t="s">
        <v>142</v>
      </c>
      <c r="H442" s="72" t="s">
        <v>861</v>
      </c>
      <c r="I442" s="72"/>
      <c r="J442" s="72"/>
      <c r="K442" s="74"/>
      <c r="L442" s="77"/>
      <c r="M442" s="75"/>
      <c r="N442" s="134"/>
      <c r="O442" s="15"/>
    </row>
    <row r="443" spans="1:15" ht="63" customHeight="1" x14ac:dyDescent="0.3">
      <c r="A443" s="80">
        <v>443</v>
      </c>
      <c r="B443" s="151" t="s">
        <v>1768</v>
      </c>
      <c r="C443" s="149" t="s">
        <v>1565</v>
      </c>
      <c r="D443" s="98" t="s">
        <v>23</v>
      </c>
      <c r="E443" s="98" t="s">
        <v>24</v>
      </c>
      <c r="F443" s="194" t="s">
        <v>1703</v>
      </c>
      <c r="G443" s="192" t="s">
        <v>1508</v>
      </c>
      <c r="H443" s="193" t="s">
        <v>1507</v>
      </c>
      <c r="I443" s="193"/>
      <c r="J443" s="90"/>
      <c r="K443" s="192"/>
      <c r="L443" s="163"/>
      <c r="M443" s="131"/>
      <c r="N443" s="134"/>
      <c r="O443" s="15"/>
    </row>
    <row r="444" spans="1:15" ht="54.6" customHeight="1" x14ac:dyDescent="0.3">
      <c r="A444" s="83">
        <v>444</v>
      </c>
      <c r="B444" s="151" t="s">
        <v>1769</v>
      </c>
      <c r="C444" s="149" t="s">
        <v>1775</v>
      </c>
      <c r="D444" s="70" t="s">
        <v>23</v>
      </c>
      <c r="E444" s="70" t="s">
        <v>420</v>
      </c>
      <c r="F444" s="107" t="s">
        <v>1538</v>
      </c>
      <c r="G444" s="191" t="s">
        <v>327</v>
      </c>
      <c r="H444" s="160" t="s">
        <v>1539</v>
      </c>
      <c r="I444" s="160"/>
      <c r="J444" s="72"/>
      <c r="K444" s="113"/>
      <c r="L444" s="77"/>
      <c r="M444" s="75"/>
      <c r="N444" s="134"/>
      <c r="O444" s="15"/>
    </row>
    <row r="445" spans="1:15" s="68" customFormat="1" ht="35.25" customHeight="1" x14ac:dyDescent="0.3">
      <c r="A445" s="80">
        <v>445</v>
      </c>
      <c r="B445" s="151" t="s">
        <v>1608</v>
      </c>
      <c r="C445" s="149">
        <v>27</v>
      </c>
      <c r="D445" s="70" t="s">
        <v>23</v>
      </c>
      <c r="E445" s="70" t="s">
        <v>420</v>
      </c>
      <c r="F445" s="76" t="s">
        <v>421</v>
      </c>
      <c r="G445" s="74" t="s">
        <v>422</v>
      </c>
      <c r="H445" s="72" t="s">
        <v>423</v>
      </c>
      <c r="I445" s="72"/>
      <c r="J445" s="72"/>
      <c r="K445" s="106"/>
      <c r="L445" s="72"/>
      <c r="M445" s="129"/>
      <c r="N445" s="134"/>
      <c r="O445" s="15"/>
    </row>
    <row r="446" spans="1:15" ht="27.75" customHeight="1" x14ac:dyDescent="0.3">
      <c r="A446" s="80">
        <v>446</v>
      </c>
      <c r="B446" s="151" t="s">
        <v>1609</v>
      </c>
      <c r="C446" s="149">
        <v>83</v>
      </c>
      <c r="D446" s="80" t="s">
        <v>23</v>
      </c>
      <c r="E446" s="80" t="s">
        <v>420</v>
      </c>
      <c r="F446" s="67" t="s">
        <v>424</v>
      </c>
      <c r="G446" s="82" t="s">
        <v>175</v>
      </c>
      <c r="H446" s="71" t="s">
        <v>425</v>
      </c>
      <c r="I446" s="72"/>
      <c r="J446" s="72"/>
      <c r="K446" s="74"/>
      <c r="L446" s="72"/>
      <c r="M446" s="129"/>
      <c r="N446" s="134"/>
      <c r="O446" s="15"/>
    </row>
    <row r="447" spans="1:15" ht="27.75" customHeight="1" x14ac:dyDescent="0.3">
      <c r="A447" s="80">
        <v>447</v>
      </c>
      <c r="B447" s="151" t="s">
        <v>1610</v>
      </c>
      <c r="C447" s="149">
        <v>1</v>
      </c>
      <c r="D447" s="70" t="s">
        <v>23</v>
      </c>
      <c r="E447" s="70" t="s">
        <v>420</v>
      </c>
      <c r="F447" s="76" t="s">
        <v>426</v>
      </c>
      <c r="G447" s="74" t="s">
        <v>327</v>
      </c>
      <c r="H447" s="72" t="s">
        <v>1264</v>
      </c>
      <c r="I447" s="72"/>
      <c r="J447" s="72"/>
      <c r="K447" s="74"/>
      <c r="L447" s="72"/>
      <c r="M447" s="124"/>
      <c r="N447" s="134"/>
      <c r="O447" s="15"/>
    </row>
    <row r="448" spans="1:15" ht="27.75" customHeight="1" x14ac:dyDescent="0.3">
      <c r="A448" s="80">
        <v>448</v>
      </c>
      <c r="B448" s="151" t="s">
        <v>1611</v>
      </c>
      <c r="C448" s="149">
        <v>33</v>
      </c>
      <c r="D448" s="70" t="s">
        <v>23</v>
      </c>
      <c r="E448" s="70" t="s">
        <v>25</v>
      </c>
      <c r="F448" s="76" t="s">
        <v>436</v>
      </c>
      <c r="G448" s="74" t="s">
        <v>1265</v>
      </c>
      <c r="H448" s="72" t="s">
        <v>437</v>
      </c>
      <c r="I448" s="72"/>
      <c r="J448" s="72"/>
      <c r="K448" s="74"/>
      <c r="L448" s="72"/>
      <c r="M448" s="129"/>
      <c r="N448" s="134"/>
      <c r="O448" s="15"/>
    </row>
    <row r="449" spans="1:15" ht="27.75" customHeight="1" x14ac:dyDescent="0.3">
      <c r="A449" s="83">
        <v>449</v>
      </c>
      <c r="B449" s="151" t="s">
        <v>1612</v>
      </c>
      <c r="C449" s="149" t="s">
        <v>1686</v>
      </c>
      <c r="D449" s="70" t="s">
        <v>23</v>
      </c>
      <c r="E449" s="70" t="s">
        <v>25</v>
      </c>
      <c r="F449" s="76" t="s">
        <v>1550</v>
      </c>
      <c r="G449" s="74" t="s">
        <v>1501</v>
      </c>
      <c r="H449" s="72" t="s">
        <v>1546</v>
      </c>
      <c r="I449" s="72"/>
      <c r="J449" s="72"/>
      <c r="K449" s="74"/>
      <c r="L449" s="72"/>
      <c r="M449" s="129"/>
      <c r="N449" s="178"/>
      <c r="O449" s="15"/>
    </row>
    <row r="450" spans="1:15" ht="57.6" x14ac:dyDescent="0.3">
      <c r="A450" s="80">
        <v>450</v>
      </c>
      <c r="B450" s="151" t="s">
        <v>1613</v>
      </c>
      <c r="C450" s="149">
        <v>28</v>
      </c>
      <c r="D450" s="70" t="s">
        <v>23</v>
      </c>
      <c r="E450" s="70" t="s">
        <v>25</v>
      </c>
      <c r="F450" s="76" t="s">
        <v>428</v>
      </c>
      <c r="G450" s="74" t="s">
        <v>429</v>
      </c>
      <c r="H450" s="72" t="s">
        <v>430</v>
      </c>
      <c r="I450" s="72"/>
      <c r="J450" s="72"/>
      <c r="K450" s="74"/>
      <c r="L450" s="72"/>
      <c r="M450" s="124"/>
      <c r="N450" s="134"/>
      <c r="O450" s="15"/>
    </row>
    <row r="451" spans="1:15" ht="49.95" customHeight="1" x14ac:dyDescent="0.3">
      <c r="A451" s="80">
        <v>451</v>
      </c>
      <c r="B451" s="151" t="s">
        <v>1614</v>
      </c>
      <c r="C451" s="149">
        <v>40</v>
      </c>
      <c r="D451" s="70" t="s">
        <v>23</v>
      </c>
      <c r="E451" s="70" t="s">
        <v>25</v>
      </c>
      <c r="F451" s="67" t="s">
        <v>1195</v>
      </c>
      <c r="G451" s="74" t="s">
        <v>1194</v>
      </c>
      <c r="H451" s="72" t="s">
        <v>435</v>
      </c>
      <c r="I451" s="72"/>
      <c r="J451" s="72"/>
      <c r="K451" s="74"/>
      <c r="L451" s="77"/>
      <c r="M451" s="124"/>
      <c r="N451" s="134"/>
      <c r="O451" s="15"/>
    </row>
    <row r="452" spans="1:15" ht="42.75" customHeight="1" x14ac:dyDescent="0.3">
      <c r="A452" s="83">
        <v>452</v>
      </c>
      <c r="B452" s="151" t="s">
        <v>1615</v>
      </c>
      <c r="C452" s="149">
        <v>10</v>
      </c>
      <c r="D452" s="70" t="s">
        <v>23</v>
      </c>
      <c r="E452" s="70" t="s">
        <v>25</v>
      </c>
      <c r="F452" s="76" t="s">
        <v>862</v>
      </c>
      <c r="G452" s="74" t="s">
        <v>1266</v>
      </c>
      <c r="H452" s="72" t="s">
        <v>430</v>
      </c>
      <c r="I452" s="72"/>
      <c r="J452" s="72"/>
      <c r="K452" s="74"/>
      <c r="L452" s="77"/>
      <c r="M452" s="124"/>
      <c r="N452" s="134"/>
      <c r="O452" s="15"/>
    </row>
    <row r="453" spans="1:15" ht="42.75" customHeight="1" x14ac:dyDescent="0.3">
      <c r="A453" s="80">
        <v>453</v>
      </c>
      <c r="B453" s="151" t="s">
        <v>1616</v>
      </c>
      <c r="C453" s="149" t="s">
        <v>1565</v>
      </c>
      <c r="D453" s="98" t="s">
        <v>23</v>
      </c>
      <c r="E453" s="98" t="s">
        <v>25</v>
      </c>
      <c r="F453" s="195" t="s">
        <v>1677</v>
      </c>
      <c r="G453" s="100" t="s">
        <v>1501</v>
      </c>
      <c r="H453" s="90" t="s">
        <v>1546</v>
      </c>
      <c r="I453" s="90"/>
      <c r="J453" s="90"/>
      <c r="K453" s="100"/>
      <c r="L453" s="163"/>
      <c r="M453" s="131"/>
      <c r="N453" s="178"/>
      <c r="O453" s="15"/>
    </row>
    <row r="454" spans="1:15" ht="42.75" customHeight="1" x14ac:dyDescent="0.3">
      <c r="A454" s="80">
        <v>454</v>
      </c>
      <c r="B454" s="151" t="s">
        <v>1617</v>
      </c>
      <c r="C454" s="149" t="s">
        <v>1565</v>
      </c>
      <c r="D454" s="98" t="s">
        <v>23</v>
      </c>
      <c r="E454" s="98" t="s">
        <v>25</v>
      </c>
      <c r="F454" s="195" t="s">
        <v>1678</v>
      </c>
      <c r="G454" s="100" t="s">
        <v>1549</v>
      </c>
      <c r="H454" s="90" t="s">
        <v>1546</v>
      </c>
      <c r="I454" s="90"/>
      <c r="J454" s="90"/>
      <c r="K454" s="100"/>
      <c r="L454" s="163"/>
      <c r="M454" s="131"/>
      <c r="N454" s="178"/>
      <c r="O454" s="15"/>
    </row>
    <row r="455" spans="1:15" ht="51.6" customHeight="1" x14ac:dyDescent="0.3">
      <c r="A455" s="80">
        <v>455</v>
      </c>
      <c r="B455" s="151" t="s">
        <v>1618</v>
      </c>
      <c r="C455" s="149">
        <v>55</v>
      </c>
      <c r="D455" s="70" t="s">
        <v>23</v>
      </c>
      <c r="E455" s="70" t="s">
        <v>25</v>
      </c>
      <c r="F455" s="76" t="s">
        <v>863</v>
      </c>
      <c r="G455" s="74" t="s">
        <v>1267</v>
      </c>
      <c r="H455" s="72" t="s">
        <v>430</v>
      </c>
      <c r="I455" s="72"/>
      <c r="J455" s="72"/>
      <c r="K455" s="72"/>
      <c r="L455" s="77"/>
      <c r="M455" s="124"/>
      <c r="N455" s="134"/>
      <c r="O455" s="15"/>
    </row>
    <row r="456" spans="1:15" ht="44.4" customHeight="1" x14ac:dyDescent="0.3">
      <c r="A456" s="80">
        <v>456</v>
      </c>
      <c r="B456" s="151" t="s">
        <v>1619</v>
      </c>
      <c r="C456" s="149">
        <v>73</v>
      </c>
      <c r="D456" s="70" t="s">
        <v>23</v>
      </c>
      <c r="E456" s="70" t="s">
        <v>25</v>
      </c>
      <c r="F456" s="76" t="s">
        <v>864</v>
      </c>
      <c r="G456" s="74" t="s">
        <v>865</v>
      </c>
      <c r="H456" s="72" t="s">
        <v>866</v>
      </c>
      <c r="I456" s="72"/>
      <c r="J456" s="72"/>
      <c r="K456" s="74"/>
      <c r="L456" s="77"/>
      <c r="M456" s="124"/>
      <c r="N456" s="134"/>
      <c r="O456" s="15"/>
    </row>
    <row r="457" spans="1:15" ht="44.4" customHeight="1" x14ac:dyDescent="0.3">
      <c r="A457" s="83">
        <v>457</v>
      </c>
      <c r="B457" s="151" t="s">
        <v>1620</v>
      </c>
      <c r="C457" s="149" t="s">
        <v>1565</v>
      </c>
      <c r="D457" s="98" t="s">
        <v>23</v>
      </c>
      <c r="E457" s="98" t="s">
        <v>25</v>
      </c>
      <c r="F457" s="99" t="s">
        <v>1679</v>
      </c>
      <c r="G457" s="100" t="s">
        <v>1501</v>
      </c>
      <c r="H457" s="90" t="s">
        <v>1546</v>
      </c>
      <c r="I457" s="90"/>
      <c r="J457" s="90"/>
      <c r="K457" s="100"/>
      <c r="L457" s="163"/>
      <c r="M457" s="131"/>
      <c r="N457" s="178"/>
      <c r="O457" s="15"/>
    </row>
    <row r="458" spans="1:15" ht="62.4" customHeight="1" x14ac:dyDescent="0.3">
      <c r="A458" s="80">
        <v>458</v>
      </c>
      <c r="B458" s="151" t="s">
        <v>1621</v>
      </c>
      <c r="C458" s="149">
        <v>148</v>
      </c>
      <c r="D458" s="70" t="s">
        <v>23</v>
      </c>
      <c r="E458" s="70" t="s">
        <v>25</v>
      </c>
      <c r="F458" s="76" t="s">
        <v>431</v>
      </c>
      <c r="G458" s="74" t="s">
        <v>432</v>
      </c>
      <c r="H458" s="72" t="s">
        <v>430</v>
      </c>
      <c r="I458" s="72"/>
      <c r="J458" s="72"/>
      <c r="K458" s="74"/>
      <c r="L458" s="72"/>
      <c r="M458" s="129"/>
      <c r="N458" s="134"/>
      <c r="O458" s="15"/>
    </row>
    <row r="459" spans="1:15" ht="54.6" customHeight="1" x14ac:dyDescent="0.3">
      <c r="A459" s="80">
        <v>459</v>
      </c>
      <c r="B459" s="151" t="s">
        <v>1622</v>
      </c>
      <c r="C459" s="149">
        <v>12</v>
      </c>
      <c r="D459" s="70" t="s">
        <v>23</v>
      </c>
      <c r="E459" s="70" t="s">
        <v>25</v>
      </c>
      <c r="F459" s="180" t="s">
        <v>1219</v>
      </c>
      <c r="G459" s="74" t="s">
        <v>518</v>
      </c>
      <c r="H459" s="72" t="s">
        <v>868</v>
      </c>
      <c r="I459" s="72"/>
      <c r="J459" s="72"/>
      <c r="K459" s="81"/>
      <c r="L459" s="77"/>
      <c r="M459" s="124"/>
      <c r="N459" s="134"/>
      <c r="O459" s="15"/>
    </row>
    <row r="460" spans="1:15" ht="60" customHeight="1" x14ac:dyDescent="0.3">
      <c r="A460" s="83">
        <v>460</v>
      </c>
      <c r="B460" s="151" t="s">
        <v>1623</v>
      </c>
      <c r="C460" s="149">
        <v>0</v>
      </c>
      <c r="D460" s="70" t="s">
        <v>23</v>
      </c>
      <c r="E460" s="70" t="s">
        <v>25</v>
      </c>
      <c r="F460" s="76" t="s">
        <v>867</v>
      </c>
      <c r="G460" s="74" t="s">
        <v>518</v>
      </c>
      <c r="H460" s="72" t="s">
        <v>868</v>
      </c>
      <c r="I460" s="72"/>
      <c r="J460" s="72"/>
      <c r="K460" s="74"/>
      <c r="L460" s="77"/>
      <c r="M460" s="124"/>
      <c r="N460" s="134"/>
      <c r="O460" s="15"/>
    </row>
    <row r="461" spans="1:15" ht="60" customHeight="1" x14ac:dyDescent="0.3">
      <c r="A461" s="80">
        <v>461</v>
      </c>
      <c r="B461" s="151" t="s">
        <v>1624</v>
      </c>
      <c r="C461" s="149" t="s">
        <v>1565</v>
      </c>
      <c r="D461" s="98" t="s">
        <v>23</v>
      </c>
      <c r="E461" s="98" t="s">
        <v>25</v>
      </c>
      <c r="F461" s="99" t="s">
        <v>1680</v>
      </c>
      <c r="G461" s="100" t="s">
        <v>1501</v>
      </c>
      <c r="H461" s="90" t="s">
        <v>1546</v>
      </c>
      <c r="I461" s="90"/>
      <c r="J461" s="90"/>
      <c r="K461" s="100"/>
      <c r="L461" s="163"/>
      <c r="M461" s="131"/>
      <c r="N461" s="178"/>
      <c r="O461" s="15"/>
    </row>
    <row r="462" spans="1:15" ht="60" customHeight="1" x14ac:dyDescent="0.3">
      <c r="A462" s="80">
        <v>462</v>
      </c>
      <c r="B462" s="151" t="s">
        <v>1625</v>
      </c>
      <c r="C462" s="149" t="s">
        <v>1565</v>
      </c>
      <c r="D462" s="70" t="s">
        <v>23</v>
      </c>
      <c r="E462" s="70" t="s">
        <v>25</v>
      </c>
      <c r="F462" s="76" t="s">
        <v>1681</v>
      </c>
      <c r="G462" s="74" t="s">
        <v>1501</v>
      </c>
      <c r="H462" s="72" t="s">
        <v>1546</v>
      </c>
      <c r="I462" s="72"/>
      <c r="J462" s="72"/>
      <c r="K462" s="74"/>
      <c r="L462" s="77"/>
      <c r="M462" s="124"/>
      <c r="N462" s="178"/>
      <c r="O462" s="15"/>
    </row>
    <row r="463" spans="1:15" ht="60" customHeight="1" x14ac:dyDescent="0.3">
      <c r="A463" s="80">
        <v>463</v>
      </c>
      <c r="B463" s="151" t="s">
        <v>1626</v>
      </c>
      <c r="C463" s="149" t="s">
        <v>1691</v>
      </c>
      <c r="D463" s="70" t="s">
        <v>23</v>
      </c>
      <c r="E463" s="70" t="s">
        <v>25</v>
      </c>
      <c r="F463" s="196" t="s">
        <v>1543</v>
      </c>
      <c r="G463" s="74" t="s">
        <v>1530</v>
      </c>
      <c r="H463" s="72" t="s">
        <v>1529</v>
      </c>
      <c r="I463" s="72"/>
      <c r="J463" s="72"/>
      <c r="K463" s="74"/>
      <c r="L463" s="77"/>
      <c r="M463" s="124"/>
      <c r="N463" s="134"/>
      <c r="O463" s="15"/>
    </row>
    <row r="464" spans="1:15" ht="60" customHeight="1" x14ac:dyDescent="0.3">
      <c r="A464" s="80">
        <v>464</v>
      </c>
      <c r="B464" s="151" t="s">
        <v>1627</v>
      </c>
      <c r="C464" s="149" t="s">
        <v>1691</v>
      </c>
      <c r="D464" s="70" t="s">
        <v>23</v>
      </c>
      <c r="E464" s="70" t="s">
        <v>25</v>
      </c>
      <c r="F464" s="76" t="s">
        <v>1528</v>
      </c>
      <c r="G464" s="74" t="s">
        <v>1530</v>
      </c>
      <c r="H464" s="72" t="s">
        <v>1529</v>
      </c>
      <c r="I464" s="72"/>
      <c r="J464" s="72"/>
      <c r="K464" s="74"/>
      <c r="L464" s="77"/>
      <c r="M464" s="124"/>
      <c r="N464" s="134"/>
      <c r="O464" s="15"/>
    </row>
    <row r="465" spans="1:15" ht="60" customHeight="1" x14ac:dyDescent="0.3">
      <c r="A465" s="83">
        <v>465</v>
      </c>
      <c r="B465" s="151" t="s">
        <v>1628</v>
      </c>
      <c r="C465" s="149" t="s">
        <v>1565</v>
      </c>
      <c r="D465" s="98" t="s">
        <v>23</v>
      </c>
      <c r="E465" s="98" t="s">
        <v>25</v>
      </c>
      <c r="F465" s="99" t="s">
        <v>1704</v>
      </c>
      <c r="G465" s="100" t="s">
        <v>1547</v>
      </c>
      <c r="H465" s="90" t="s">
        <v>1546</v>
      </c>
      <c r="I465" s="90"/>
      <c r="J465" s="90"/>
      <c r="K465" s="100"/>
      <c r="L465" s="163"/>
      <c r="M465" s="131"/>
      <c r="N465" s="178"/>
      <c r="O465" s="15"/>
    </row>
    <row r="466" spans="1:15" ht="60" customHeight="1" x14ac:dyDescent="0.3">
      <c r="A466" s="80">
        <v>466</v>
      </c>
      <c r="B466" s="151" t="s">
        <v>1629</v>
      </c>
      <c r="C466" s="149" t="s">
        <v>1565</v>
      </c>
      <c r="D466" s="98" t="s">
        <v>23</v>
      </c>
      <c r="E466" s="98" t="s">
        <v>25</v>
      </c>
      <c r="F466" s="99" t="s">
        <v>1705</v>
      </c>
      <c r="G466" s="100" t="s">
        <v>1548</v>
      </c>
      <c r="H466" s="90" t="s">
        <v>1546</v>
      </c>
      <c r="I466" s="90"/>
      <c r="J466" s="90"/>
      <c r="K466" s="100"/>
      <c r="L466" s="163"/>
      <c r="M466" s="131"/>
      <c r="N466" s="178"/>
      <c r="O466" s="15"/>
    </row>
    <row r="467" spans="1:15" ht="49.95" customHeight="1" x14ac:dyDescent="0.3">
      <c r="A467" s="80">
        <v>467</v>
      </c>
      <c r="B467" s="151" t="s">
        <v>1630</v>
      </c>
      <c r="C467" s="149">
        <v>170</v>
      </c>
      <c r="D467" s="70" t="s">
        <v>23</v>
      </c>
      <c r="E467" s="70" t="s">
        <v>25</v>
      </c>
      <c r="F467" s="76" t="s">
        <v>869</v>
      </c>
      <c r="G467" s="74" t="s">
        <v>870</v>
      </c>
      <c r="H467" s="72" t="s">
        <v>866</v>
      </c>
      <c r="I467" s="72"/>
      <c r="J467" s="72"/>
      <c r="K467" s="74"/>
      <c r="L467" s="77"/>
      <c r="M467" s="129"/>
      <c r="N467" s="134"/>
      <c r="O467" s="15"/>
    </row>
    <row r="468" spans="1:15" ht="70.2" customHeight="1" x14ac:dyDescent="0.3">
      <c r="A468" s="83">
        <v>468</v>
      </c>
      <c r="B468" s="151" t="s">
        <v>1631</v>
      </c>
      <c r="C468" s="149">
        <v>3</v>
      </c>
      <c r="D468" s="70" t="s">
        <v>23</v>
      </c>
      <c r="E468" s="70" t="s">
        <v>25</v>
      </c>
      <c r="F468" s="104" t="s">
        <v>433</v>
      </c>
      <c r="G468" s="74" t="s">
        <v>434</v>
      </c>
      <c r="H468" s="72" t="s">
        <v>435</v>
      </c>
      <c r="I468" s="72"/>
      <c r="J468" s="72"/>
      <c r="K468" s="74"/>
      <c r="L468" s="72"/>
      <c r="M468" s="124"/>
      <c r="N468" s="134"/>
      <c r="O468" s="15"/>
    </row>
    <row r="469" spans="1:15" ht="70.2" customHeight="1" x14ac:dyDescent="0.3">
      <c r="A469" s="80">
        <v>469</v>
      </c>
      <c r="B469" s="151" t="s">
        <v>1632</v>
      </c>
      <c r="C469" s="149" t="s">
        <v>1690</v>
      </c>
      <c r="D469" s="70" t="s">
        <v>23</v>
      </c>
      <c r="E469" s="70" t="s">
        <v>25</v>
      </c>
      <c r="F469" s="67" t="s">
        <v>1525</v>
      </c>
      <c r="G469" s="74" t="s">
        <v>1527</v>
      </c>
      <c r="H469" s="72" t="s">
        <v>1526</v>
      </c>
      <c r="I469" s="72"/>
      <c r="J469" s="72"/>
      <c r="K469" s="74"/>
      <c r="L469" s="72"/>
      <c r="M469" s="124"/>
      <c r="N469" s="134"/>
      <c r="O469" s="15"/>
    </row>
    <row r="470" spans="1:15" ht="57" customHeight="1" x14ac:dyDescent="0.3">
      <c r="A470" s="80">
        <v>470</v>
      </c>
      <c r="B470" s="151" t="s">
        <v>1633</v>
      </c>
      <c r="C470" s="149">
        <v>0</v>
      </c>
      <c r="D470" s="70" t="s">
        <v>23</v>
      </c>
      <c r="E470" s="70" t="s">
        <v>25</v>
      </c>
      <c r="F470" s="76" t="s">
        <v>871</v>
      </c>
      <c r="G470" s="74" t="s">
        <v>872</v>
      </c>
      <c r="H470" s="72" t="s">
        <v>430</v>
      </c>
      <c r="I470" s="72"/>
      <c r="J470" s="72"/>
      <c r="K470" s="77"/>
      <c r="L470" s="81"/>
      <c r="M470" s="75"/>
      <c r="N470" s="134"/>
      <c r="O470" s="15"/>
    </row>
    <row r="471" spans="1:15" ht="42.75" customHeight="1" x14ac:dyDescent="0.3">
      <c r="A471" s="80">
        <v>471</v>
      </c>
      <c r="B471" s="151" t="s">
        <v>1634</v>
      </c>
      <c r="C471" s="149">
        <v>21</v>
      </c>
      <c r="D471" s="70" t="s">
        <v>23</v>
      </c>
      <c r="E471" s="70" t="s">
        <v>25</v>
      </c>
      <c r="F471" s="76" t="s">
        <v>873</v>
      </c>
      <c r="G471" s="74" t="s">
        <v>874</v>
      </c>
      <c r="H471" s="72" t="s">
        <v>430</v>
      </c>
      <c r="I471" s="72"/>
      <c r="J471" s="72"/>
      <c r="K471" s="74"/>
      <c r="L471" s="77"/>
      <c r="M471" s="124"/>
      <c r="N471" s="134"/>
      <c r="O471" s="15"/>
    </row>
    <row r="472" spans="1:15" ht="61.95" customHeight="1" x14ac:dyDescent="0.3">
      <c r="A472" s="80">
        <v>472</v>
      </c>
      <c r="B472" s="151" t="s">
        <v>1635</v>
      </c>
      <c r="C472" s="149">
        <v>80</v>
      </c>
      <c r="D472" s="70" t="s">
        <v>23</v>
      </c>
      <c r="E472" s="70" t="s">
        <v>25</v>
      </c>
      <c r="F472" s="180" t="s">
        <v>1220</v>
      </c>
      <c r="G472" s="74" t="s">
        <v>518</v>
      </c>
      <c r="H472" s="72" t="s">
        <v>435</v>
      </c>
      <c r="I472" s="72"/>
      <c r="J472" s="72"/>
      <c r="K472" s="74"/>
      <c r="L472" s="77"/>
      <c r="M472" s="129"/>
      <c r="N472" s="134"/>
      <c r="O472" s="15"/>
    </row>
    <row r="473" spans="1:15" ht="66" customHeight="1" x14ac:dyDescent="0.3">
      <c r="A473" s="83">
        <v>473</v>
      </c>
      <c r="B473" s="151" t="s">
        <v>1636</v>
      </c>
      <c r="C473" s="149">
        <v>25</v>
      </c>
      <c r="D473" s="70" t="s">
        <v>23</v>
      </c>
      <c r="E473" s="70" t="s">
        <v>25</v>
      </c>
      <c r="F473" s="76" t="s">
        <v>875</v>
      </c>
      <c r="G473" s="74" t="s">
        <v>434</v>
      </c>
      <c r="H473" s="72" t="s">
        <v>430</v>
      </c>
      <c r="I473" s="72"/>
      <c r="J473" s="72"/>
      <c r="K473" s="74"/>
      <c r="L473" s="77"/>
      <c r="M473" s="124"/>
      <c r="N473" s="134"/>
      <c r="O473" s="15"/>
    </row>
    <row r="474" spans="1:15" ht="66" customHeight="1" x14ac:dyDescent="0.3">
      <c r="A474" s="80">
        <v>474</v>
      </c>
      <c r="B474" s="151" t="s">
        <v>1637</v>
      </c>
      <c r="C474" s="149" t="s">
        <v>1686</v>
      </c>
      <c r="D474" s="70" t="s">
        <v>23</v>
      </c>
      <c r="E474" s="70" t="s">
        <v>25</v>
      </c>
      <c r="F474" s="161" t="s">
        <v>1540</v>
      </c>
      <c r="G474" s="156" t="s">
        <v>1542</v>
      </c>
      <c r="H474" s="162" t="s">
        <v>1541</v>
      </c>
      <c r="I474" s="162"/>
      <c r="J474" s="72"/>
      <c r="K474" s="156"/>
      <c r="L474" s="77"/>
      <c r="M474" s="124"/>
      <c r="N474" s="134"/>
      <c r="O474" s="15"/>
    </row>
    <row r="475" spans="1:15" ht="46.95" customHeight="1" x14ac:dyDescent="0.3">
      <c r="A475" s="80">
        <v>475</v>
      </c>
      <c r="B475" s="151" t="s">
        <v>1638</v>
      </c>
      <c r="C475" s="149">
        <v>3</v>
      </c>
      <c r="D475" s="70" t="s">
        <v>23</v>
      </c>
      <c r="E475" s="70" t="s">
        <v>25</v>
      </c>
      <c r="F475" s="76" t="s">
        <v>438</v>
      </c>
      <c r="G475" s="74" t="s">
        <v>1268</v>
      </c>
      <c r="H475" s="72" t="s">
        <v>440</v>
      </c>
      <c r="I475" s="72"/>
      <c r="J475" s="72"/>
      <c r="K475" s="74"/>
      <c r="L475" s="72"/>
      <c r="M475" s="124"/>
      <c r="N475" s="134"/>
      <c r="O475" s="15"/>
    </row>
    <row r="476" spans="1:15" ht="27.75" customHeight="1" x14ac:dyDescent="0.3">
      <c r="A476" s="83">
        <v>476</v>
      </c>
      <c r="B476" s="151" t="s">
        <v>1639</v>
      </c>
      <c r="C476" s="149">
        <f>189+5</f>
        <v>194</v>
      </c>
      <c r="D476" s="70" t="s">
        <v>23</v>
      </c>
      <c r="E476" s="70" t="s">
        <v>25</v>
      </c>
      <c r="F476" s="76" t="s">
        <v>876</v>
      </c>
      <c r="G476" s="72" t="s">
        <v>877</v>
      </c>
      <c r="H476" s="72" t="s">
        <v>1304</v>
      </c>
      <c r="I476" s="72"/>
      <c r="J476" s="72"/>
      <c r="K476" s="72"/>
      <c r="L476" s="77"/>
      <c r="M476" s="124"/>
      <c r="N476" s="134"/>
      <c r="O476" s="15"/>
    </row>
    <row r="477" spans="1:15" ht="47.4" customHeight="1" x14ac:dyDescent="0.3">
      <c r="A477" s="80">
        <v>477</v>
      </c>
      <c r="B477" s="71" t="s">
        <v>896</v>
      </c>
      <c r="C477" s="149">
        <v>1</v>
      </c>
      <c r="D477" s="86" t="s">
        <v>27</v>
      </c>
      <c r="E477" s="86" t="s">
        <v>28</v>
      </c>
      <c r="F477" s="87" t="s">
        <v>968</v>
      </c>
      <c r="G477" s="88" t="s">
        <v>969</v>
      </c>
      <c r="H477" s="88" t="s">
        <v>971</v>
      </c>
      <c r="I477" s="88"/>
      <c r="J477" s="88"/>
      <c r="K477" s="88"/>
      <c r="L477" s="143"/>
      <c r="M477" s="125"/>
      <c r="N477" s="134"/>
      <c r="O477" s="15"/>
    </row>
    <row r="478" spans="1:15" ht="27.75" customHeight="1" x14ac:dyDescent="0.3">
      <c r="A478" s="80">
        <v>478</v>
      </c>
      <c r="B478" s="80" t="s">
        <v>899</v>
      </c>
      <c r="C478" s="149">
        <v>17</v>
      </c>
      <c r="D478" s="70" t="s">
        <v>27</v>
      </c>
      <c r="E478" s="70" t="s">
        <v>28</v>
      </c>
      <c r="F478" s="76" t="s">
        <v>879</v>
      </c>
      <c r="G478" s="74" t="s">
        <v>880</v>
      </c>
      <c r="H478" s="72" t="s">
        <v>444</v>
      </c>
      <c r="I478" s="72"/>
      <c r="J478" s="72"/>
      <c r="K478" s="74"/>
      <c r="L478" s="77"/>
      <c r="M478" s="124"/>
      <c r="N478" s="134"/>
      <c r="O478" s="15"/>
    </row>
    <row r="479" spans="1:15" ht="27.75" customHeight="1" x14ac:dyDescent="0.3">
      <c r="A479" s="80">
        <v>479</v>
      </c>
      <c r="B479" s="80" t="s">
        <v>903</v>
      </c>
      <c r="C479" s="149">
        <v>8</v>
      </c>
      <c r="D479" s="80" t="s">
        <v>27</v>
      </c>
      <c r="E479" s="80" t="s">
        <v>28</v>
      </c>
      <c r="F479" s="67" t="s">
        <v>882</v>
      </c>
      <c r="G479" s="71" t="s">
        <v>885</v>
      </c>
      <c r="H479" s="71" t="s">
        <v>883</v>
      </c>
      <c r="I479" s="72"/>
      <c r="J479" s="72"/>
      <c r="K479" s="71"/>
      <c r="L479" s="77"/>
      <c r="M479" s="124"/>
      <c r="N479" s="134"/>
      <c r="O479" s="15"/>
    </row>
    <row r="480" spans="1:15" ht="81" customHeight="1" x14ac:dyDescent="0.3">
      <c r="A480" s="80">
        <v>480</v>
      </c>
      <c r="B480" s="71" t="s">
        <v>906</v>
      </c>
      <c r="C480" s="149">
        <v>71</v>
      </c>
      <c r="D480" s="70" t="s">
        <v>27</v>
      </c>
      <c r="E480" s="70" t="s">
        <v>28</v>
      </c>
      <c r="F480" s="76" t="s">
        <v>887</v>
      </c>
      <c r="G480" s="74" t="s">
        <v>888</v>
      </c>
      <c r="H480" s="72" t="s">
        <v>889</v>
      </c>
      <c r="I480" s="72"/>
      <c r="J480" s="72"/>
      <c r="K480" s="74"/>
      <c r="L480" s="77"/>
      <c r="M480" s="124"/>
      <c r="N480" s="134"/>
      <c r="O480" s="15"/>
    </row>
    <row r="481" spans="1:15" ht="81" customHeight="1" x14ac:dyDescent="0.3">
      <c r="A481" s="83">
        <v>481</v>
      </c>
      <c r="B481" s="80" t="s">
        <v>908</v>
      </c>
      <c r="C481" s="149" t="s">
        <v>1689</v>
      </c>
      <c r="D481" s="70" t="s">
        <v>27</v>
      </c>
      <c r="E481" s="70" t="s">
        <v>28</v>
      </c>
      <c r="F481" s="76" t="s">
        <v>1533</v>
      </c>
      <c r="G481" s="74" t="s">
        <v>1535</v>
      </c>
      <c r="H481" s="162" t="s">
        <v>1534</v>
      </c>
      <c r="I481" s="162"/>
      <c r="J481" s="72"/>
      <c r="K481" s="74"/>
      <c r="L481" s="77"/>
      <c r="M481" s="124"/>
      <c r="N481" s="134"/>
      <c r="O481" s="15"/>
    </row>
    <row r="482" spans="1:15" ht="41.25" customHeight="1" x14ac:dyDescent="0.3">
      <c r="A482" s="80">
        <v>482</v>
      </c>
      <c r="B482" s="80" t="s">
        <v>450</v>
      </c>
      <c r="C482" s="149">
        <v>23</v>
      </c>
      <c r="D482" s="70" t="s">
        <v>27</v>
      </c>
      <c r="E482" s="70" t="s">
        <v>28</v>
      </c>
      <c r="F482" s="76" t="s">
        <v>891</v>
      </c>
      <c r="G482" s="74" t="s">
        <v>272</v>
      </c>
      <c r="H482" s="72" t="s">
        <v>892</v>
      </c>
      <c r="I482" s="72"/>
      <c r="J482" s="72"/>
      <c r="K482" s="74"/>
      <c r="L482" s="77"/>
      <c r="M482" s="124"/>
      <c r="N482" s="134"/>
      <c r="O482" s="15"/>
    </row>
    <row r="483" spans="1:15" ht="27.75" customHeight="1" x14ac:dyDescent="0.3">
      <c r="A483" s="80">
        <v>483</v>
      </c>
      <c r="B483" s="71" t="s">
        <v>911</v>
      </c>
      <c r="C483" s="149">
        <v>10</v>
      </c>
      <c r="D483" s="70" t="s">
        <v>27</v>
      </c>
      <c r="E483" s="70" t="s">
        <v>28</v>
      </c>
      <c r="F483" s="76" t="s">
        <v>442</v>
      </c>
      <c r="G483" s="74" t="s">
        <v>443</v>
      </c>
      <c r="H483" s="72" t="s">
        <v>445</v>
      </c>
      <c r="I483" s="72"/>
      <c r="J483" s="72"/>
      <c r="K483" s="72"/>
      <c r="L483" s="72"/>
      <c r="M483" s="124"/>
      <c r="N483" s="134"/>
      <c r="O483" s="15"/>
    </row>
    <row r="484" spans="1:15" ht="64.95" customHeight="1" x14ac:dyDescent="0.3">
      <c r="A484" s="83">
        <v>484</v>
      </c>
      <c r="B484" s="80" t="s">
        <v>915</v>
      </c>
      <c r="C484" s="149">
        <v>1</v>
      </c>
      <c r="D484" s="86" t="s">
        <v>27</v>
      </c>
      <c r="E484" s="86" t="s">
        <v>28</v>
      </c>
      <c r="F484" s="87" t="s">
        <v>970</v>
      </c>
      <c r="G484" s="89" t="s">
        <v>969</v>
      </c>
      <c r="H484" s="88" t="s">
        <v>971</v>
      </c>
      <c r="I484" s="88"/>
      <c r="J484" s="88"/>
      <c r="K484" s="89"/>
      <c r="L484" s="88"/>
      <c r="M484" s="125"/>
      <c r="N484" s="134"/>
      <c r="O484" s="15"/>
    </row>
    <row r="485" spans="1:15" ht="34.5" customHeight="1" x14ac:dyDescent="0.3">
      <c r="A485" s="80">
        <v>485</v>
      </c>
      <c r="B485" s="80" t="s">
        <v>917</v>
      </c>
      <c r="C485" s="149">
        <v>8</v>
      </c>
      <c r="D485" s="70" t="s">
        <v>27</v>
      </c>
      <c r="E485" s="70" t="s">
        <v>28</v>
      </c>
      <c r="F485" s="76" t="s">
        <v>894</v>
      </c>
      <c r="G485" s="74" t="s">
        <v>895</v>
      </c>
      <c r="H485" s="72" t="s">
        <v>884</v>
      </c>
      <c r="I485" s="72"/>
      <c r="J485" s="72"/>
      <c r="K485" s="72"/>
      <c r="L485" s="77"/>
      <c r="M485" s="124"/>
      <c r="N485" s="134"/>
      <c r="O485" s="15"/>
    </row>
    <row r="486" spans="1:15" ht="25.5" customHeight="1" x14ac:dyDescent="0.3">
      <c r="A486" s="80">
        <v>486</v>
      </c>
      <c r="B486" s="71" t="s">
        <v>920</v>
      </c>
      <c r="C486" s="154">
        <v>0</v>
      </c>
      <c r="D486" s="80" t="s">
        <v>27</v>
      </c>
      <c r="E486" s="80" t="s">
        <v>28</v>
      </c>
      <c r="F486" s="65" t="s">
        <v>996</v>
      </c>
      <c r="G486" s="80" t="s">
        <v>1268</v>
      </c>
      <c r="H486" s="80" t="s">
        <v>1269</v>
      </c>
      <c r="I486" s="72"/>
      <c r="J486" s="70"/>
      <c r="K486" s="70"/>
      <c r="L486" s="70"/>
      <c r="M486" s="70"/>
      <c r="N486" s="134"/>
      <c r="O486" s="15"/>
    </row>
    <row r="487" spans="1:15" ht="51.6" customHeight="1" x14ac:dyDescent="0.3">
      <c r="A487" s="80">
        <v>487</v>
      </c>
      <c r="B487" s="80" t="s">
        <v>921</v>
      </c>
      <c r="C487" s="149">
        <f>19+12</f>
        <v>31</v>
      </c>
      <c r="D487" s="70" t="s">
        <v>27</v>
      </c>
      <c r="E487" s="70" t="s">
        <v>28</v>
      </c>
      <c r="F487" s="76" t="s">
        <v>448</v>
      </c>
      <c r="G487" s="74" t="s">
        <v>439</v>
      </c>
      <c r="H487" s="72" t="s">
        <v>449</v>
      </c>
      <c r="I487" s="72"/>
      <c r="J487" s="72"/>
      <c r="K487" s="74"/>
      <c r="L487" s="72"/>
      <c r="M487" s="124"/>
      <c r="N487" s="134"/>
      <c r="O487" s="15"/>
    </row>
    <row r="488" spans="1:15" s="68" customFormat="1" ht="27.75" customHeight="1" x14ac:dyDescent="0.3">
      <c r="A488" s="80">
        <v>488</v>
      </c>
      <c r="B488" s="80" t="s">
        <v>454</v>
      </c>
      <c r="C488" s="149">
        <v>0</v>
      </c>
      <c r="D488" s="80" t="s">
        <v>27</v>
      </c>
      <c r="E488" s="80" t="s">
        <v>28</v>
      </c>
      <c r="F488" s="67" t="s">
        <v>878</v>
      </c>
      <c r="G488" s="82" t="s">
        <v>244</v>
      </c>
      <c r="H488" s="71" t="s">
        <v>427</v>
      </c>
      <c r="I488" s="72"/>
      <c r="J488" s="72"/>
      <c r="K488" s="72"/>
      <c r="L488" s="77"/>
      <c r="M488" s="124"/>
      <c r="N488" s="134"/>
      <c r="O488" s="15"/>
    </row>
    <row r="489" spans="1:15" s="68" customFormat="1" ht="47.4" customHeight="1" x14ac:dyDescent="0.3">
      <c r="A489" s="83">
        <v>489</v>
      </c>
      <c r="B489" s="71" t="s">
        <v>458</v>
      </c>
      <c r="C489" s="149">
        <v>30</v>
      </c>
      <c r="D489" s="80" t="s">
        <v>27</v>
      </c>
      <c r="E489" s="71" t="s">
        <v>1278</v>
      </c>
      <c r="F489" s="107" t="s">
        <v>1314</v>
      </c>
      <c r="G489" s="82" t="s">
        <v>1318</v>
      </c>
      <c r="H489" s="71" t="s">
        <v>1319</v>
      </c>
      <c r="I489" s="72"/>
      <c r="J489" s="72"/>
      <c r="K489" s="72"/>
      <c r="L489" s="77"/>
      <c r="M489" s="124"/>
      <c r="N489" s="134"/>
      <c r="O489" s="15"/>
    </row>
    <row r="490" spans="1:15" s="68" customFormat="1" ht="42.75" customHeight="1" x14ac:dyDescent="0.3">
      <c r="A490" s="80">
        <v>490</v>
      </c>
      <c r="B490" s="80" t="s">
        <v>924</v>
      </c>
      <c r="C490" s="149">
        <v>20</v>
      </c>
      <c r="D490" s="80" t="s">
        <v>27</v>
      </c>
      <c r="E490" s="71" t="s">
        <v>1278</v>
      </c>
      <c r="F490" s="107" t="s">
        <v>1001</v>
      </c>
      <c r="G490" s="82" t="s">
        <v>1318</v>
      </c>
      <c r="H490" s="71" t="s">
        <v>1319</v>
      </c>
      <c r="I490" s="72"/>
      <c r="J490" s="72"/>
      <c r="K490" s="72"/>
      <c r="L490" s="77"/>
      <c r="M490" s="124"/>
      <c r="N490" s="134"/>
      <c r="O490" s="15"/>
    </row>
    <row r="491" spans="1:15" s="68" customFormat="1" ht="40.950000000000003" customHeight="1" x14ac:dyDescent="0.3">
      <c r="A491" s="80">
        <v>491</v>
      </c>
      <c r="B491" s="80" t="s">
        <v>927</v>
      </c>
      <c r="C491" s="149">
        <v>5</v>
      </c>
      <c r="D491" s="80" t="s">
        <v>27</v>
      </c>
      <c r="E491" s="71" t="s">
        <v>1278</v>
      </c>
      <c r="F491" s="107" t="s">
        <v>1002</v>
      </c>
      <c r="G491" s="82" t="s">
        <v>1318</v>
      </c>
      <c r="H491" s="71" t="s">
        <v>1319</v>
      </c>
      <c r="I491" s="72"/>
      <c r="J491" s="72"/>
      <c r="K491" s="72"/>
      <c r="L491" s="77"/>
      <c r="M491" s="124"/>
      <c r="N491" s="134"/>
      <c r="O491" s="15"/>
    </row>
    <row r="492" spans="1:15" s="68" customFormat="1" ht="36.6" customHeight="1" x14ac:dyDescent="0.3">
      <c r="A492" s="83">
        <v>492</v>
      </c>
      <c r="B492" s="71" t="s">
        <v>461</v>
      </c>
      <c r="C492" s="149">
        <v>4</v>
      </c>
      <c r="D492" s="80" t="s">
        <v>27</v>
      </c>
      <c r="E492" s="71" t="s">
        <v>1278</v>
      </c>
      <c r="F492" s="107" t="s">
        <v>1004</v>
      </c>
      <c r="G492" s="82" t="s">
        <v>1318</v>
      </c>
      <c r="H492" s="71" t="s">
        <v>1319</v>
      </c>
      <c r="I492" s="72"/>
      <c r="J492" s="72"/>
      <c r="K492" s="72"/>
      <c r="L492" s="77"/>
      <c r="M492" s="124"/>
      <c r="N492" s="134"/>
      <c r="O492" s="15"/>
    </row>
    <row r="493" spans="1:15" s="68" customFormat="1" ht="36.6" customHeight="1" x14ac:dyDescent="0.3">
      <c r="A493" s="80">
        <v>493</v>
      </c>
      <c r="B493" s="80" t="s">
        <v>464</v>
      </c>
      <c r="C493" s="149">
        <v>13</v>
      </c>
      <c r="D493" s="80" t="s">
        <v>27</v>
      </c>
      <c r="E493" s="71" t="s">
        <v>1278</v>
      </c>
      <c r="F493" s="107" t="s">
        <v>1003</v>
      </c>
      <c r="G493" s="82" t="s">
        <v>1318</v>
      </c>
      <c r="H493" s="71" t="s">
        <v>1319</v>
      </c>
      <c r="I493" s="72"/>
      <c r="J493" s="72"/>
      <c r="K493" s="72"/>
      <c r="L493" s="77"/>
      <c r="M493" s="124"/>
      <c r="N493" s="134"/>
      <c r="O493" s="15"/>
    </row>
    <row r="494" spans="1:15" s="68" customFormat="1" ht="54.6" customHeight="1" x14ac:dyDescent="0.3">
      <c r="A494" s="80">
        <v>494</v>
      </c>
      <c r="B494" s="80" t="s">
        <v>930</v>
      </c>
      <c r="C494" s="149">
        <v>54</v>
      </c>
      <c r="D494" s="80" t="s">
        <v>27</v>
      </c>
      <c r="E494" s="71" t="s">
        <v>1278</v>
      </c>
      <c r="F494" s="107" t="s">
        <v>1315</v>
      </c>
      <c r="G494" s="82" t="s">
        <v>1318</v>
      </c>
      <c r="H494" s="71" t="s">
        <v>1319</v>
      </c>
      <c r="I494" s="72"/>
      <c r="J494" s="72"/>
      <c r="K494" s="72"/>
      <c r="L494" s="77"/>
      <c r="M494" s="124"/>
      <c r="N494" s="134"/>
      <c r="O494" s="15"/>
    </row>
    <row r="495" spans="1:15" s="68" customFormat="1" ht="38.4" customHeight="1" x14ac:dyDescent="0.3">
      <c r="A495" s="80">
        <v>495</v>
      </c>
      <c r="B495" s="71" t="s">
        <v>467</v>
      </c>
      <c r="C495" s="149">
        <v>8</v>
      </c>
      <c r="D495" s="80" t="s">
        <v>27</v>
      </c>
      <c r="E495" s="71" t="s">
        <v>1278</v>
      </c>
      <c r="F495" s="107" t="s">
        <v>1316</v>
      </c>
      <c r="G495" s="82" t="s">
        <v>1318</v>
      </c>
      <c r="H495" s="71" t="s">
        <v>1319</v>
      </c>
      <c r="I495" s="72"/>
      <c r="J495" s="72"/>
      <c r="K495" s="72"/>
      <c r="L495" s="77"/>
      <c r="M495" s="124"/>
      <c r="N495" s="134"/>
      <c r="O495" s="15"/>
    </row>
    <row r="496" spans="1:15" s="68" customFormat="1" ht="41.4" customHeight="1" x14ac:dyDescent="0.3">
      <c r="A496" s="80">
        <v>496</v>
      </c>
      <c r="B496" s="80" t="s">
        <v>931</v>
      </c>
      <c r="C496" s="149">
        <v>21</v>
      </c>
      <c r="D496" s="80" t="s">
        <v>27</v>
      </c>
      <c r="E496" s="71" t="s">
        <v>1278</v>
      </c>
      <c r="F496" s="107" t="s">
        <v>1317</v>
      </c>
      <c r="G496" s="82" t="s">
        <v>1318</v>
      </c>
      <c r="H496" s="71" t="s">
        <v>1319</v>
      </c>
      <c r="I496" s="72"/>
      <c r="J496" s="72"/>
      <c r="K496" s="72"/>
      <c r="L496" s="77"/>
      <c r="M496" s="124"/>
      <c r="N496" s="134"/>
      <c r="O496" s="15"/>
    </row>
    <row r="497" spans="1:15" s="68" customFormat="1" ht="35.4" customHeight="1" x14ac:dyDescent="0.3">
      <c r="A497" s="83">
        <v>497</v>
      </c>
      <c r="B497" s="80" t="s">
        <v>932</v>
      </c>
      <c r="C497" s="149">
        <v>0</v>
      </c>
      <c r="D497" s="80" t="s">
        <v>27</v>
      </c>
      <c r="E497" s="71" t="s">
        <v>1278</v>
      </c>
      <c r="F497" s="107" t="s">
        <v>1005</v>
      </c>
      <c r="G497" s="82" t="s">
        <v>1318</v>
      </c>
      <c r="H497" s="71" t="s">
        <v>1319</v>
      </c>
      <c r="I497" s="72"/>
      <c r="J497" s="72"/>
      <c r="K497" s="72"/>
      <c r="L497" s="77"/>
      <c r="M497" s="124"/>
      <c r="N497" s="134"/>
      <c r="O497" s="15"/>
    </row>
    <row r="498" spans="1:15" s="68" customFormat="1" ht="51.6" customHeight="1" x14ac:dyDescent="0.3">
      <c r="A498" s="80">
        <v>498</v>
      </c>
      <c r="B498" s="71" t="s">
        <v>471</v>
      </c>
      <c r="C498" s="149">
        <v>82</v>
      </c>
      <c r="D498" s="80" t="s">
        <v>27</v>
      </c>
      <c r="E498" s="71" t="s">
        <v>1278</v>
      </c>
      <c r="F498" s="107" t="s">
        <v>1000</v>
      </c>
      <c r="G498" s="82" t="s">
        <v>1318</v>
      </c>
      <c r="H498" s="71" t="s">
        <v>1319</v>
      </c>
      <c r="I498" s="72"/>
      <c r="J498" s="72"/>
      <c r="K498" s="72"/>
      <c r="L498" s="77"/>
      <c r="M498" s="124"/>
      <c r="N498" s="134"/>
      <c r="O498" s="15"/>
    </row>
    <row r="499" spans="1:15" s="68" customFormat="1" ht="64.95" customHeight="1" x14ac:dyDescent="0.3">
      <c r="A499" s="80">
        <v>499</v>
      </c>
      <c r="B499" s="80" t="s">
        <v>475</v>
      </c>
      <c r="C499" s="149">
        <f>91+30</f>
        <v>121</v>
      </c>
      <c r="D499" s="80" t="s">
        <v>27</v>
      </c>
      <c r="E499" s="71" t="s">
        <v>1278</v>
      </c>
      <c r="F499" s="67" t="s">
        <v>1313</v>
      </c>
      <c r="G499" s="82" t="s">
        <v>1318</v>
      </c>
      <c r="H499" s="71" t="s">
        <v>1319</v>
      </c>
      <c r="I499" s="72"/>
      <c r="J499" s="72"/>
      <c r="K499" s="72"/>
      <c r="L499" s="77"/>
      <c r="M499" s="124"/>
      <c r="N499" s="134"/>
      <c r="O499" s="15"/>
    </row>
    <row r="500" spans="1:15" s="68" customFormat="1" ht="27.75" customHeight="1" x14ac:dyDescent="0.3">
      <c r="A500" s="83">
        <v>500</v>
      </c>
      <c r="B500" s="80" t="s">
        <v>1384</v>
      </c>
      <c r="C500" s="149">
        <v>6</v>
      </c>
      <c r="D500" s="80" t="s">
        <v>27</v>
      </c>
      <c r="E500" s="71" t="s">
        <v>1278</v>
      </c>
      <c r="F500" s="67" t="s">
        <v>1312</v>
      </c>
      <c r="G500" s="82" t="s">
        <v>1318</v>
      </c>
      <c r="H500" s="71" t="s">
        <v>1319</v>
      </c>
      <c r="I500" s="72"/>
      <c r="J500" s="72"/>
      <c r="K500" s="72"/>
      <c r="L500" s="77"/>
      <c r="M500" s="124"/>
      <c r="N500" s="134"/>
      <c r="O500" s="15"/>
    </row>
    <row r="501" spans="1:15" s="68" customFormat="1" ht="27.75" customHeight="1" x14ac:dyDescent="0.3">
      <c r="A501" s="80">
        <v>501</v>
      </c>
      <c r="B501" s="71" t="s">
        <v>1385</v>
      </c>
      <c r="C501" s="149">
        <f>24+15</f>
        <v>39</v>
      </c>
      <c r="D501" s="80" t="s">
        <v>27</v>
      </c>
      <c r="E501" s="71" t="s">
        <v>1278</v>
      </c>
      <c r="F501" s="67" t="s">
        <v>1311</v>
      </c>
      <c r="G501" s="82" t="s">
        <v>1318</v>
      </c>
      <c r="H501" s="71" t="s">
        <v>1319</v>
      </c>
      <c r="I501" s="72"/>
      <c r="J501" s="72"/>
      <c r="K501" s="72"/>
      <c r="L501" s="77"/>
      <c r="M501" s="124"/>
      <c r="N501" s="134"/>
      <c r="O501" s="15"/>
    </row>
    <row r="502" spans="1:15" s="68" customFormat="1" ht="27.75" customHeight="1" x14ac:dyDescent="0.3">
      <c r="A502" s="80">
        <v>502</v>
      </c>
      <c r="B502" s="80" t="s">
        <v>1386</v>
      </c>
      <c r="C502" s="149">
        <v>9</v>
      </c>
      <c r="D502" s="80" t="s">
        <v>27</v>
      </c>
      <c r="E502" s="71" t="s">
        <v>1278</v>
      </c>
      <c r="F502" s="67" t="s">
        <v>1310</v>
      </c>
      <c r="G502" s="82" t="s">
        <v>1318</v>
      </c>
      <c r="H502" s="71" t="s">
        <v>1319</v>
      </c>
      <c r="I502" s="72"/>
      <c r="J502" s="72"/>
      <c r="K502" s="72"/>
      <c r="L502" s="77"/>
      <c r="M502" s="124"/>
      <c r="N502" s="134"/>
      <c r="O502" s="15"/>
    </row>
    <row r="503" spans="1:15" s="68" customFormat="1" ht="27.75" customHeight="1" x14ac:dyDescent="0.3">
      <c r="A503" s="80">
        <v>503</v>
      </c>
      <c r="B503" s="80" t="s">
        <v>935</v>
      </c>
      <c r="C503" s="149">
        <v>7</v>
      </c>
      <c r="D503" s="70" t="s">
        <v>30</v>
      </c>
      <c r="E503" s="70" t="s">
        <v>31</v>
      </c>
      <c r="F503" s="76" t="s">
        <v>897</v>
      </c>
      <c r="G503" s="74" t="s">
        <v>898</v>
      </c>
      <c r="H503" s="72" t="s">
        <v>159</v>
      </c>
      <c r="I503" s="72"/>
      <c r="J503" s="72"/>
      <c r="K503" s="74"/>
      <c r="L503" s="77"/>
      <c r="M503" s="124"/>
      <c r="N503" s="134"/>
      <c r="O503" s="15"/>
    </row>
    <row r="504" spans="1:15" s="68" customFormat="1" ht="42.75" customHeight="1" x14ac:dyDescent="0.3">
      <c r="A504" s="80">
        <v>504</v>
      </c>
      <c r="B504" s="80" t="s">
        <v>938</v>
      </c>
      <c r="C504" s="149">
        <v>38</v>
      </c>
      <c r="D504" s="70" t="s">
        <v>30</v>
      </c>
      <c r="E504" s="70" t="s">
        <v>31</v>
      </c>
      <c r="F504" s="76" t="s">
        <v>900</v>
      </c>
      <c r="G504" s="74" t="s">
        <v>902</v>
      </c>
      <c r="H504" s="72" t="s">
        <v>901</v>
      </c>
      <c r="I504" s="72"/>
      <c r="J504" s="72"/>
      <c r="K504" s="74"/>
      <c r="L504" s="77"/>
      <c r="M504" s="124"/>
      <c r="N504" s="134"/>
      <c r="O504" s="15"/>
    </row>
    <row r="505" spans="1:15" s="68" customFormat="1" ht="41.25" customHeight="1" x14ac:dyDescent="0.3">
      <c r="A505" s="83">
        <v>505</v>
      </c>
      <c r="B505" s="80" t="s">
        <v>479</v>
      </c>
      <c r="C505" s="149">
        <v>21</v>
      </c>
      <c r="D505" s="80" t="s">
        <v>30</v>
      </c>
      <c r="E505" s="80" t="s">
        <v>31</v>
      </c>
      <c r="F505" s="67" t="s">
        <v>904</v>
      </c>
      <c r="G505" s="82" t="s">
        <v>905</v>
      </c>
      <c r="H505" s="71" t="s">
        <v>901</v>
      </c>
      <c r="I505" s="72"/>
      <c r="J505" s="72"/>
      <c r="K505" s="74"/>
      <c r="L505" s="77"/>
      <c r="M505" s="124"/>
      <c r="N505" s="134"/>
      <c r="O505" s="15"/>
    </row>
    <row r="506" spans="1:15" s="68" customFormat="1" ht="44.4" customHeight="1" x14ac:dyDescent="0.3">
      <c r="A506" s="80">
        <v>506</v>
      </c>
      <c r="B506" s="80" t="s">
        <v>482</v>
      </c>
      <c r="C506" s="149">
        <v>1</v>
      </c>
      <c r="D506" s="70" t="s">
        <v>30</v>
      </c>
      <c r="E506" s="70" t="s">
        <v>32</v>
      </c>
      <c r="F506" s="76" t="s">
        <v>907</v>
      </c>
      <c r="G506" s="74" t="s">
        <v>142</v>
      </c>
      <c r="H506" s="72" t="s">
        <v>910</v>
      </c>
      <c r="I506" s="72"/>
      <c r="J506" s="72"/>
      <c r="K506" s="74"/>
      <c r="L506" s="77"/>
      <c r="M506" s="124"/>
      <c r="N506" s="134"/>
      <c r="O506" s="15"/>
    </row>
    <row r="507" spans="1:15" s="68" customFormat="1" ht="48.6" customHeight="1" x14ac:dyDescent="0.3">
      <c r="A507" s="80">
        <v>507</v>
      </c>
      <c r="B507" s="80" t="s">
        <v>939</v>
      </c>
      <c r="C507" s="149">
        <v>7</v>
      </c>
      <c r="D507" s="70" t="s">
        <v>30</v>
      </c>
      <c r="E507" s="70" t="s">
        <v>32</v>
      </c>
      <c r="F507" s="76" t="s">
        <v>909</v>
      </c>
      <c r="G507" s="74" t="s">
        <v>142</v>
      </c>
      <c r="H507" s="72" t="s">
        <v>910</v>
      </c>
      <c r="I507" s="72"/>
      <c r="J507" s="72"/>
      <c r="K507" s="74"/>
      <c r="L507" s="77"/>
      <c r="M507" s="124"/>
      <c r="N507" s="134"/>
      <c r="O507" s="15"/>
    </row>
    <row r="508" spans="1:15" s="68" customFormat="1" ht="33" customHeight="1" x14ac:dyDescent="0.3">
      <c r="A508" s="83">
        <v>508</v>
      </c>
      <c r="B508" s="80" t="s">
        <v>1387</v>
      </c>
      <c r="C508" s="149">
        <f>259+5</f>
        <v>264</v>
      </c>
      <c r="D508" s="70" t="s">
        <v>30</v>
      </c>
      <c r="E508" s="70" t="s">
        <v>32</v>
      </c>
      <c r="F508" s="76" t="s">
        <v>451</v>
      </c>
      <c r="G508" s="74" t="s">
        <v>452</v>
      </c>
      <c r="H508" s="72" t="s">
        <v>453</v>
      </c>
      <c r="I508" s="72"/>
      <c r="J508" s="72"/>
      <c r="K508" s="74"/>
      <c r="L508" s="72"/>
      <c r="M508" s="124"/>
      <c r="N508" s="134"/>
      <c r="O508" s="15"/>
    </row>
    <row r="509" spans="1:15" s="68" customFormat="1" ht="33" customHeight="1" x14ac:dyDescent="0.3">
      <c r="A509" s="80">
        <v>509</v>
      </c>
      <c r="B509" s="80" t="s">
        <v>1640</v>
      </c>
      <c r="C509" s="149">
        <v>1</v>
      </c>
      <c r="D509" s="70" t="s">
        <v>30</v>
      </c>
      <c r="E509" s="70" t="s">
        <v>32</v>
      </c>
      <c r="F509" s="76" t="s">
        <v>912</v>
      </c>
      <c r="G509" s="74" t="s">
        <v>914</v>
      </c>
      <c r="H509" s="72" t="s">
        <v>913</v>
      </c>
      <c r="I509" s="72"/>
      <c r="J509" s="72"/>
      <c r="K509" s="74"/>
      <c r="L509" s="77"/>
      <c r="M509" s="124"/>
      <c r="N509" s="134"/>
      <c r="O509" s="15"/>
    </row>
    <row r="510" spans="1:15" s="68" customFormat="1" ht="42" customHeight="1" x14ac:dyDescent="0.3">
      <c r="A510" s="80">
        <v>510</v>
      </c>
      <c r="B510" s="80" t="s">
        <v>1641</v>
      </c>
      <c r="C510" s="149">
        <f>14+5</f>
        <v>19</v>
      </c>
      <c r="D510" s="70" t="s">
        <v>30</v>
      </c>
      <c r="E510" s="70" t="s">
        <v>32</v>
      </c>
      <c r="F510" s="76" t="s">
        <v>916</v>
      </c>
      <c r="G510" s="74" t="s">
        <v>369</v>
      </c>
      <c r="H510" s="72" t="s">
        <v>910</v>
      </c>
      <c r="I510" s="72"/>
      <c r="J510" s="72"/>
      <c r="K510" s="74"/>
      <c r="L510" s="77"/>
      <c r="M510" s="124"/>
      <c r="N510" s="134"/>
      <c r="O510" s="15"/>
    </row>
    <row r="511" spans="1:15" s="68" customFormat="1" ht="24" customHeight="1" x14ac:dyDescent="0.3">
      <c r="A511" s="80">
        <v>511</v>
      </c>
      <c r="B511" s="80" t="s">
        <v>1642</v>
      </c>
      <c r="C511" s="149">
        <v>1</v>
      </c>
      <c r="D511" s="70" t="s">
        <v>30</v>
      </c>
      <c r="E511" s="70" t="s">
        <v>32</v>
      </c>
      <c r="F511" s="76" t="s">
        <v>918</v>
      </c>
      <c r="G511" s="74" t="s">
        <v>919</v>
      </c>
      <c r="H511" s="72" t="s">
        <v>1305</v>
      </c>
      <c r="I511" s="72"/>
      <c r="J511" s="72"/>
      <c r="K511" s="72"/>
      <c r="L511" s="77"/>
      <c r="M511" s="124"/>
      <c r="N511" s="134"/>
      <c r="O511" s="15"/>
    </row>
    <row r="512" spans="1:15" s="68" customFormat="1" ht="39" customHeight="1" x14ac:dyDescent="0.3">
      <c r="A512" s="80">
        <v>512</v>
      </c>
      <c r="B512" s="80" t="s">
        <v>1643</v>
      </c>
      <c r="C512" s="149">
        <f>25+15</f>
        <v>40</v>
      </c>
      <c r="D512" s="98" t="s">
        <v>30</v>
      </c>
      <c r="E512" s="98" t="s">
        <v>32</v>
      </c>
      <c r="F512" s="99" t="s">
        <v>1688</v>
      </c>
      <c r="G512" s="100" t="s">
        <v>369</v>
      </c>
      <c r="H512" s="90" t="s">
        <v>910</v>
      </c>
      <c r="I512" s="90"/>
      <c r="J512" s="90"/>
      <c r="K512" s="100"/>
      <c r="L512" s="163"/>
      <c r="M512" s="131"/>
      <c r="N512" s="134"/>
      <c r="O512" s="15"/>
    </row>
    <row r="513" spans="1:15" s="68" customFormat="1" ht="46.95" customHeight="1" x14ac:dyDescent="0.3">
      <c r="A513" s="83">
        <v>513</v>
      </c>
      <c r="B513" s="80" t="s">
        <v>1644</v>
      </c>
      <c r="C513" s="149">
        <v>4</v>
      </c>
      <c r="D513" s="70" t="s">
        <v>30</v>
      </c>
      <c r="E513" s="70" t="s">
        <v>32</v>
      </c>
      <c r="F513" s="76" t="s">
        <v>922</v>
      </c>
      <c r="G513" s="74" t="s">
        <v>446</v>
      </c>
      <c r="H513" s="72" t="s">
        <v>923</v>
      </c>
      <c r="I513" s="72"/>
      <c r="J513" s="72"/>
      <c r="K513" s="74"/>
      <c r="L513" s="77"/>
      <c r="M513" s="124"/>
      <c r="N513" s="134"/>
      <c r="O513" s="15"/>
    </row>
    <row r="514" spans="1:15" ht="37.950000000000003" customHeight="1" x14ac:dyDescent="0.3">
      <c r="A514" s="80">
        <v>514</v>
      </c>
      <c r="B514" s="80" t="s">
        <v>1645</v>
      </c>
      <c r="C514" s="149">
        <v>5</v>
      </c>
      <c r="D514" s="70" t="s">
        <v>30</v>
      </c>
      <c r="E514" s="70" t="s">
        <v>32</v>
      </c>
      <c r="F514" s="76" t="s">
        <v>455</v>
      </c>
      <c r="G514" s="74" t="s">
        <v>456</v>
      </c>
      <c r="H514" s="72" t="s">
        <v>457</v>
      </c>
      <c r="I514" s="72"/>
      <c r="J514" s="72"/>
      <c r="K514" s="74"/>
      <c r="L514" s="72"/>
      <c r="M514" s="124"/>
      <c r="N514" s="134"/>
      <c r="O514" s="15"/>
    </row>
    <row r="515" spans="1:15" s="68" customFormat="1" ht="27.75" customHeight="1" x14ac:dyDescent="0.3">
      <c r="A515" s="80">
        <v>515</v>
      </c>
      <c r="B515" s="80" t="s">
        <v>1646</v>
      </c>
      <c r="C515" s="149">
        <v>20</v>
      </c>
      <c r="D515" s="70" t="s">
        <v>30</v>
      </c>
      <c r="E515" s="70" t="s">
        <v>32</v>
      </c>
      <c r="F515" s="76" t="s">
        <v>455</v>
      </c>
      <c r="G515" s="72" t="s">
        <v>1095</v>
      </c>
      <c r="H515" s="72" t="s">
        <v>1094</v>
      </c>
      <c r="I515" s="72"/>
      <c r="J515" s="72"/>
      <c r="K515" s="72"/>
      <c r="L515" s="72"/>
      <c r="M515" s="124"/>
      <c r="N515" s="134"/>
      <c r="O515" s="15"/>
    </row>
    <row r="516" spans="1:15" s="68" customFormat="1" ht="27.75" customHeight="1" x14ac:dyDescent="0.3">
      <c r="A516" s="83">
        <v>516</v>
      </c>
      <c r="B516" s="80" t="s">
        <v>1647</v>
      </c>
      <c r="C516" s="149">
        <v>34</v>
      </c>
      <c r="D516" s="70" t="s">
        <v>30</v>
      </c>
      <c r="E516" s="70" t="s">
        <v>32</v>
      </c>
      <c r="F516" s="76" t="s">
        <v>1188</v>
      </c>
      <c r="G516" s="72" t="s">
        <v>1187</v>
      </c>
      <c r="H516" s="72" t="s">
        <v>460</v>
      </c>
      <c r="I516" s="72"/>
      <c r="J516" s="72"/>
      <c r="K516" s="72"/>
      <c r="L516" s="72"/>
      <c r="M516" s="124"/>
      <c r="N516" s="134"/>
      <c r="O516" s="15"/>
    </row>
    <row r="517" spans="1:15" s="68" customFormat="1" ht="33.75" customHeight="1" x14ac:dyDescent="0.3">
      <c r="A517" s="80">
        <v>517</v>
      </c>
      <c r="B517" s="80" t="s">
        <v>1648</v>
      </c>
      <c r="C517" s="149">
        <v>12</v>
      </c>
      <c r="D517" s="70" t="s">
        <v>30</v>
      </c>
      <c r="E517" s="70" t="s">
        <v>32</v>
      </c>
      <c r="F517" s="76" t="s">
        <v>925</v>
      </c>
      <c r="G517" s="74" t="s">
        <v>926</v>
      </c>
      <c r="H517" s="72" t="s">
        <v>1270</v>
      </c>
      <c r="I517" s="72"/>
      <c r="J517" s="72"/>
      <c r="K517" s="72"/>
      <c r="L517" s="77"/>
      <c r="M517" s="124"/>
      <c r="N517" s="134"/>
      <c r="O517" s="15"/>
    </row>
    <row r="518" spans="1:15" s="68" customFormat="1" ht="27.75" customHeight="1" x14ac:dyDescent="0.3">
      <c r="A518" s="80">
        <v>518</v>
      </c>
      <c r="B518" s="80" t="s">
        <v>1649</v>
      </c>
      <c r="C518" s="149">
        <v>12</v>
      </c>
      <c r="D518" s="70" t="s">
        <v>30</v>
      </c>
      <c r="E518" s="70" t="s">
        <v>32</v>
      </c>
      <c r="F518" s="76" t="s">
        <v>928</v>
      </c>
      <c r="G518" s="74" t="s">
        <v>929</v>
      </c>
      <c r="H518" s="72" t="s">
        <v>901</v>
      </c>
      <c r="I518" s="72"/>
      <c r="J518" s="72"/>
      <c r="K518" s="74"/>
      <c r="L518" s="77"/>
      <c r="M518" s="124"/>
      <c r="N518" s="134"/>
      <c r="O518" s="15"/>
    </row>
    <row r="519" spans="1:15" s="68" customFormat="1" ht="54.6" customHeight="1" x14ac:dyDescent="0.3">
      <c r="A519" s="80">
        <v>519</v>
      </c>
      <c r="B519" s="80" t="s">
        <v>1650</v>
      </c>
      <c r="C519" s="149">
        <f>77+75</f>
        <v>152</v>
      </c>
      <c r="D519" s="98" t="s">
        <v>30</v>
      </c>
      <c r="E519" s="98" t="s">
        <v>32</v>
      </c>
      <c r="F519" s="99" t="s">
        <v>1706</v>
      </c>
      <c r="G519" s="100" t="s">
        <v>462</v>
      </c>
      <c r="H519" s="90" t="s">
        <v>463</v>
      </c>
      <c r="I519" s="90"/>
      <c r="J519" s="90"/>
      <c r="K519" s="100"/>
      <c r="L519" s="90"/>
      <c r="M519" s="131"/>
      <c r="N519" s="134"/>
      <c r="O519" s="15"/>
    </row>
    <row r="520" spans="1:15" s="68" customFormat="1" ht="54" customHeight="1" x14ac:dyDescent="0.3">
      <c r="A520" s="80">
        <v>520</v>
      </c>
      <c r="B520" s="80" t="s">
        <v>1651</v>
      </c>
      <c r="C520" s="149">
        <v>75</v>
      </c>
      <c r="D520" s="86" t="s">
        <v>30</v>
      </c>
      <c r="E520" s="86" t="s">
        <v>32</v>
      </c>
      <c r="F520" s="87" t="s">
        <v>972</v>
      </c>
      <c r="G520" s="89" t="s">
        <v>446</v>
      </c>
      <c r="H520" s="88" t="s">
        <v>934</v>
      </c>
      <c r="I520" s="90"/>
      <c r="J520" s="88"/>
      <c r="K520" s="88"/>
      <c r="L520" s="88"/>
      <c r="M520" s="125"/>
      <c r="N520" s="134"/>
      <c r="O520" s="15"/>
    </row>
    <row r="521" spans="1:15" s="68" customFormat="1" ht="33" customHeight="1" x14ac:dyDescent="0.3">
      <c r="A521" s="83">
        <v>521</v>
      </c>
      <c r="B521" s="80" t="s">
        <v>1652</v>
      </c>
      <c r="C521" s="149">
        <v>16</v>
      </c>
      <c r="D521" s="70" t="s">
        <v>30</v>
      </c>
      <c r="E521" s="70" t="s">
        <v>32</v>
      </c>
      <c r="F521" s="76" t="s">
        <v>465</v>
      </c>
      <c r="G521" s="74" t="s">
        <v>466</v>
      </c>
      <c r="H521" s="72" t="s">
        <v>459</v>
      </c>
      <c r="I521" s="72"/>
      <c r="J521" s="72"/>
      <c r="K521" s="74"/>
      <c r="L521" s="72"/>
      <c r="M521" s="124"/>
      <c r="N521" s="134"/>
      <c r="O521" s="15"/>
    </row>
    <row r="522" spans="1:15" s="68" customFormat="1" ht="27.75" customHeight="1" x14ac:dyDescent="0.3">
      <c r="A522" s="80">
        <v>522</v>
      </c>
      <c r="B522" s="80" t="s">
        <v>1653</v>
      </c>
      <c r="C522" s="154">
        <v>7</v>
      </c>
      <c r="D522" s="80" t="s">
        <v>30</v>
      </c>
      <c r="E522" s="80" t="s">
        <v>32</v>
      </c>
      <c r="F522" s="65" t="s">
        <v>995</v>
      </c>
      <c r="G522" s="80" t="s">
        <v>1271</v>
      </c>
      <c r="H522" s="80" t="s">
        <v>463</v>
      </c>
      <c r="I522" s="70"/>
      <c r="J522" s="70"/>
      <c r="K522" s="70"/>
      <c r="L522" s="70"/>
      <c r="M522" s="70"/>
      <c r="N522" s="134"/>
      <c r="O522" s="15"/>
    </row>
    <row r="523" spans="1:15" s="68" customFormat="1" ht="27.75" customHeight="1" x14ac:dyDescent="0.3">
      <c r="A523" s="80">
        <v>523</v>
      </c>
      <c r="B523" s="80" t="s">
        <v>1654</v>
      </c>
      <c r="C523" s="154" t="s">
        <v>1687</v>
      </c>
      <c r="D523" s="80" t="s">
        <v>30</v>
      </c>
      <c r="E523" s="80" t="s">
        <v>32</v>
      </c>
      <c r="F523" s="67" t="s">
        <v>1517</v>
      </c>
      <c r="G523" s="80"/>
      <c r="H523" s="80"/>
      <c r="I523" s="70"/>
      <c r="J523" s="70"/>
      <c r="K523" s="70"/>
      <c r="L523" s="70"/>
      <c r="M523" s="70"/>
      <c r="N523" s="134"/>
      <c r="O523" s="15"/>
    </row>
    <row r="524" spans="1:15" s="68" customFormat="1" ht="27.75" customHeight="1" x14ac:dyDescent="0.3">
      <c r="A524" s="83">
        <v>524</v>
      </c>
      <c r="B524" s="80" t="s">
        <v>1655</v>
      </c>
      <c r="C524" s="149">
        <v>17</v>
      </c>
      <c r="D524" s="70" t="s">
        <v>30</v>
      </c>
      <c r="E524" s="70" t="s">
        <v>33</v>
      </c>
      <c r="F524" s="76" t="s">
        <v>468</v>
      </c>
      <c r="G524" s="74" t="s">
        <v>469</v>
      </c>
      <c r="H524" s="72" t="s">
        <v>470</v>
      </c>
      <c r="I524" s="72"/>
      <c r="J524" s="72"/>
      <c r="K524" s="74"/>
      <c r="L524" s="72"/>
      <c r="M524" s="124"/>
      <c r="N524" s="134"/>
      <c r="O524" s="15"/>
    </row>
    <row r="525" spans="1:15" s="68" customFormat="1" ht="27.75" customHeight="1" x14ac:dyDescent="0.3">
      <c r="A525" s="80">
        <v>525</v>
      </c>
      <c r="B525" s="80" t="s">
        <v>1656</v>
      </c>
      <c r="C525" s="149">
        <v>4</v>
      </c>
      <c r="D525" s="80" t="s">
        <v>30</v>
      </c>
      <c r="E525" s="80" t="s">
        <v>33</v>
      </c>
      <c r="F525" s="67" t="s">
        <v>982</v>
      </c>
      <c r="G525" s="82" t="s">
        <v>469</v>
      </c>
      <c r="H525" s="71" t="s">
        <v>470</v>
      </c>
      <c r="I525" s="72"/>
      <c r="J525" s="72"/>
      <c r="K525" s="74"/>
      <c r="L525" s="72"/>
      <c r="M525" s="124"/>
      <c r="N525" s="134"/>
      <c r="O525" s="15"/>
    </row>
    <row r="526" spans="1:15" s="68" customFormat="1" ht="44.4" customHeight="1" x14ac:dyDescent="0.3">
      <c r="A526" s="80">
        <v>526</v>
      </c>
      <c r="B526" s="80" t="s">
        <v>1770</v>
      </c>
      <c r="C526" s="149">
        <v>37</v>
      </c>
      <c r="D526" s="70" t="s">
        <v>30</v>
      </c>
      <c r="E526" s="70" t="s">
        <v>33</v>
      </c>
      <c r="F526" s="76" t="s">
        <v>1306</v>
      </c>
      <c r="G526" s="74" t="s">
        <v>220</v>
      </c>
      <c r="H526" s="72" t="s">
        <v>910</v>
      </c>
      <c r="I526" s="72"/>
      <c r="J526" s="72"/>
      <c r="K526" s="74"/>
      <c r="L526" s="77"/>
      <c r="M526" s="124"/>
      <c r="N526" s="134"/>
      <c r="O526" s="15"/>
    </row>
    <row r="527" spans="1:15" s="68" customFormat="1" ht="27.75" customHeight="1" x14ac:dyDescent="0.3">
      <c r="A527" s="80">
        <v>527</v>
      </c>
      <c r="B527" s="80" t="s">
        <v>1657</v>
      </c>
      <c r="C527" s="149">
        <v>12</v>
      </c>
      <c r="D527" s="80" t="s">
        <v>30</v>
      </c>
      <c r="E527" s="80" t="s">
        <v>33</v>
      </c>
      <c r="F527" s="67" t="s">
        <v>979</v>
      </c>
      <c r="G527" s="82" t="s">
        <v>142</v>
      </c>
      <c r="H527" s="71" t="s">
        <v>460</v>
      </c>
      <c r="I527" s="72"/>
      <c r="J527" s="72"/>
      <c r="K527" s="74"/>
      <c r="L527" s="77"/>
      <c r="M527" s="124"/>
      <c r="N527" s="134"/>
      <c r="O527" s="15"/>
    </row>
    <row r="528" spans="1:15" s="68" customFormat="1" ht="85.2" customHeight="1" x14ac:dyDescent="0.3">
      <c r="A528" s="80">
        <v>528</v>
      </c>
      <c r="B528" s="80" t="s">
        <v>1658</v>
      </c>
      <c r="C528" s="149">
        <v>457</v>
      </c>
      <c r="D528" s="98" t="s">
        <v>30</v>
      </c>
      <c r="E528" s="98" t="s">
        <v>34</v>
      </c>
      <c r="F528" s="199" t="s">
        <v>1707</v>
      </c>
      <c r="G528" s="100" t="s">
        <v>473</v>
      </c>
      <c r="H528" s="90" t="s">
        <v>934</v>
      </c>
      <c r="I528" s="90"/>
      <c r="J528" s="90"/>
      <c r="K528" s="100"/>
      <c r="L528" s="200" t="s">
        <v>52</v>
      </c>
      <c r="M528" s="131"/>
      <c r="N528" s="134"/>
      <c r="O528" s="15"/>
    </row>
    <row r="529" spans="1:15" s="68" customFormat="1" ht="51" customHeight="1" x14ac:dyDescent="0.3">
      <c r="A529" s="83">
        <v>529</v>
      </c>
      <c r="B529" s="80" t="s">
        <v>1659</v>
      </c>
      <c r="C529" s="149">
        <v>39</v>
      </c>
      <c r="D529" s="70" t="s">
        <v>30</v>
      </c>
      <c r="E529" s="70" t="s">
        <v>34</v>
      </c>
      <c r="F529" s="73" t="s">
        <v>1772</v>
      </c>
      <c r="G529" s="74" t="s">
        <v>473</v>
      </c>
      <c r="H529" s="72" t="s">
        <v>474</v>
      </c>
      <c r="I529" s="72"/>
      <c r="J529" s="72"/>
      <c r="K529" s="74"/>
      <c r="L529" s="140" t="s">
        <v>52</v>
      </c>
      <c r="M529" s="124"/>
      <c r="N529" s="134"/>
      <c r="O529" s="15"/>
    </row>
    <row r="530" spans="1:15" s="68" customFormat="1" ht="41.4" customHeight="1" x14ac:dyDescent="0.3">
      <c r="A530" s="80">
        <v>530</v>
      </c>
      <c r="B530" s="80" t="s">
        <v>1660</v>
      </c>
      <c r="C530" s="149">
        <v>50</v>
      </c>
      <c r="D530" s="70" t="s">
        <v>30</v>
      </c>
      <c r="E530" s="70" t="s">
        <v>34</v>
      </c>
      <c r="F530" s="76" t="s">
        <v>476</v>
      </c>
      <c r="G530" s="74" t="s">
        <v>478</v>
      </c>
      <c r="H530" s="72" t="s">
        <v>477</v>
      </c>
      <c r="I530" s="72"/>
      <c r="J530" s="72"/>
      <c r="K530" s="77"/>
      <c r="L530" s="72"/>
      <c r="M530" s="124"/>
      <c r="N530" s="134"/>
      <c r="O530" s="15"/>
    </row>
    <row r="531" spans="1:15" s="68" customFormat="1" ht="27.75" customHeight="1" x14ac:dyDescent="0.3">
      <c r="A531" s="80">
        <v>531</v>
      </c>
      <c r="B531" s="80" t="s">
        <v>1661</v>
      </c>
      <c r="C531" s="149">
        <v>2</v>
      </c>
      <c r="D531" s="70" t="s">
        <v>36</v>
      </c>
      <c r="E531" s="70" t="s">
        <v>19</v>
      </c>
      <c r="F531" s="76" t="s">
        <v>936</v>
      </c>
      <c r="G531" s="74" t="s">
        <v>937</v>
      </c>
      <c r="H531" s="72" t="s">
        <v>1272</v>
      </c>
      <c r="I531" s="72"/>
      <c r="J531" s="72"/>
      <c r="K531" s="72"/>
      <c r="L531" s="77"/>
      <c r="M531" s="124"/>
      <c r="N531" s="134"/>
      <c r="O531" s="15"/>
    </row>
    <row r="532" spans="1:15" s="68" customFormat="1" ht="58.95" customHeight="1" x14ac:dyDescent="0.3">
      <c r="A532" s="83">
        <v>532</v>
      </c>
      <c r="B532" s="80" t="s">
        <v>1771</v>
      </c>
      <c r="C532" s="149">
        <v>15</v>
      </c>
      <c r="D532" s="70" t="s">
        <v>36</v>
      </c>
      <c r="E532" s="70" t="s">
        <v>19</v>
      </c>
      <c r="F532" s="76" t="s">
        <v>480</v>
      </c>
      <c r="G532" s="72" t="s">
        <v>392</v>
      </c>
      <c r="H532" s="72" t="s">
        <v>481</v>
      </c>
      <c r="I532" s="72"/>
      <c r="J532" s="72"/>
      <c r="K532" s="72"/>
      <c r="L532" s="72"/>
      <c r="M532" s="124"/>
      <c r="N532" s="134"/>
      <c r="O532" s="15"/>
    </row>
    <row r="533" spans="1:15" s="68" customFormat="1" ht="27.75" customHeight="1" x14ac:dyDescent="0.3">
      <c r="A533" s="80">
        <v>533</v>
      </c>
      <c r="B533" s="80" t="s">
        <v>1662</v>
      </c>
      <c r="C533" s="149">
        <v>14</v>
      </c>
      <c r="D533" s="70" t="s">
        <v>36</v>
      </c>
      <c r="E533" s="70" t="s">
        <v>19</v>
      </c>
      <c r="F533" s="76" t="s">
        <v>483</v>
      </c>
      <c r="G533" s="74" t="s">
        <v>478</v>
      </c>
      <c r="H533" s="72" t="s">
        <v>171</v>
      </c>
      <c r="I533" s="72"/>
      <c r="J533" s="72"/>
      <c r="K533" s="74"/>
      <c r="L533" s="72"/>
      <c r="M533" s="124"/>
      <c r="N533" s="134"/>
      <c r="O533" s="15"/>
    </row>
    <row r="534" spans="1:15" s="68" customFormat="1" ht="27.75" customHeight="1" x14ac:dyDescent="0.3">
      <c r="A534" s="80">
        <v>534</v>
      </c>
      <c r="B534" s="80" t="s">
        <v>1663</v>
      </c>
      <c r="C534" s="149">
        <v>17</v>
      </c>
      <c r="D534" s="70" t="s">
        <v>36</v>
      </c>
      <c r="E534" s="70" t="s">
        <v>19</v>
      </c>
      <c r="F534" s="76" t="s">
        <v>1308</v>
      </c>
      <c r="G534" s="74" t="s">
        <v>1307</v>
      </c>
      <c r="H534" s="72" t="s">
        <v>1309</v>
      </c>
      <c r="I534" s="72"/>
      <c r="J534" s="72"/>
      <c r="K534" s="74"/>
      <c r="L534" s="72"/>
      <c r="M534" s="124"/>
      <c r="N534" s="134"/>
      <c r="O534" s="15"/>
    </row>
    <row r="535" spans="1:15" s="68" customFormat="1" ht="27.75" customHeight="1" x14ac:dyDescent="0.3">
      <c r="A535" s="80">
        <v>535</v>
      </c>
      <c r="B535" s="80" t="s">
        <v>1664</v>
      </c>
      <c r="C535" s="149">
        <v>1</v>
      </c>
      <c r="D535" s="70" t="s">
        <v>36</v>
      </c>
      <c r="E535" s="70" t="s">
        <v>19</v>
      </c>
      <c r="F535" s="76" t="s">
        <v>940</v>
      </c>
      <c r="G535" s="74" t="s">
        <v>79</v>
      </c>
      <c r="H535" s="72" t="s">
        <v>533</v>
      </c>
      <c r="I535" s="72"/>
      <c r="J535" s="72"/>
      <c r="K535" s="74"/>
      <c r="L535" s="77"/>
      <c r="M535" s="124"/>
      <c r="N535" s="134"/>
      <c r="O535" s="15"/>
    </row>
    <row r="536" spans="1:15" ht="27.75" customHeight="1" x14ac:dyDescent="0.3">
      <c r="A536" s="211"/>
      <c r="B536" s="211"/>
      <c r="C536" s="211"/>
      <c r="D536" s="211"/>
      <c r="E536" s="211"/>
      <c r="F536" s="211"/>
      <c r="G536" s="211"/>
      <c r="H536" s="211"/>
      <c r="I536" s="212"/>
      <c r="J536" s="212"/>
      <c r="K536" s="212"/>
      <c r="L536" s="212"/>
      <c r="M536" s="212"/>
      <c r="N536" s="134"/>
      <c r="O536" s="15"/>
    </row>
    <row r="537" spans="1:15" ht="27.75" customHeight="1" x14ac:dyDescent="0.3">
      <c r="A537" s="108"/>
      <c r="B537" s="134"/>
      <c r="C537" s="120"/>
      <c r="D537" s="21"/>
      <c r="E537" s="21"/>
      <c r="F537" s="21"/>
      <c r="G537" s="22"/>
      <c r="H537" s="21"/>
      <c r="I537" s="21"/>
      <c r="J537" s="21"/>
      <c r="K537" s="21"/>
      <c r="L537" s="21"/>
      <c r="M537" s="21"/>
      <c r="N537" s="134"/>
      <c r="O537" s="15"/>
    </row>
    <row r="538" spans="1:15" ht="27.75" customHeight="1" x14ac:dyDescent="0.3">
      <c r="A538" s="108"/>
      <c r="B538" s="134"/>
      <c r="C538" s="120"/>
      <c r="D538" s="21"/>
      <c r="E538" s="21"/>
      <c r="F538" s="21"/>
      <c r="G538" s="22"/>
      <c r="H538" s="21"/>
      <c r="I538" s="21"/>
      <c r="J538" s="21"/>
      <c r="K538" s="21"/>
      <c r="L538" s="21"/>
      <c r="M538" s="21"/>
      <c r="N538" s="134"/>
      <c r="O538" s="15"/>
    </row>
    <row r="539" spans="1:15" ht="27.75" customHeight="1" x14ac:dyDescent="0.3">
      <c r="A539" s="108"/>
      <c r="B539" s="134"/>
      <c r="C539" s="120"/>
      <c r="D539" s="21"/>
      <c r="E539" s="21"/>
      <c r="F539" s="21"/>
      <c r="G539" s="22"/>
      <c r="H539" s="21"/>
      <c r="I539" s="21"/>
      <c r="J539" s="21"/>
      <c r="K539" s="21"/>
      <c r="L539" s="21"/>
      <c r="M539" s="21"/>
      <c r="N539" s="134"/>
      <c r="O539" s="15"/>
    </row>
    <row r="540" spans="1:15" ht="27.75" customHeight="1" x14ac:dyDescent="0.3">
      <c r="A540" s="108"/>
      <c r="B540" s="134"/>
      <c r="C540" s="120"/>
      <c r="D540" s="21"/>
      <c r="E540" s="21"/>
      <c r="F540" s="21"/>
      <c r="G540" s="22"/>
      <c r="H540" s="21"/>
      <c r="I540" s="21"/>
      <c r="J540" s="21"/>
      <c r="K540" s="21"/>
      <c r="L540" s="21"/>
      <c r="M540" s="21"/>
      <c r="N540" s="134"/>
      <c r="O540" s="15"/>
    </row>
    <row r="541" spans="1:15" ht="27.75" customHeight="1" x14ac:dyDescent="0.3">
      <c r="A541" s="108"/>
      <c r="B541" s="134"/>
      <c r="C541" s="120"/>
      <c r="D541" s="21"/>
      <c r="E541" s="21"/>
      <c r="F541" s="21"/>
      <c r="G541" s="22"/>
      <c r="H541" s="21"/>
      <c r="I541" s="21"/>
      <c r="J541" s="21"/>
      <c r="K541" s="21"/>
      <c r="L541" s="21"/>
      <c r="M541" s="21"/>
      <c r="N541" s="134"/>
      <c r="O541" s="15"/>
    </row>
    <row r="542" spans="1:15" ht="27.75" customHeight="1" x14ac:dyDescent="0.3">
      <c r="A542" s="108"/>
      <c r="B542" s="134"/>
      <c r="C542" s="120"/>
      <c r="D542" s="21"/>
      <c r="E542" s="21"/>
      <c r="F542" s="21"/>
      <c r="G542" s="22"/>
      <c r="H542" s="21"/>
      <c r="I542" s="21"/>
      <c r="J542" s="21"/>
      <c r="K542" s="21"/>
      <c r="L542" s="21"/>
      <c r="M542" s="21"/>
      <c r="N542" s="134"/>
      <c r="O542" s="15"/>
    </row>
    <row r="543" spans="1:15" ht="27.75" customHeight="1" x14ac:dyDescent="0.3">
      <c r="A543" s="108"/>
      <c r="B543" s="134"/>
      <c r="C543" s="120"/>
      <c r="D543" s="21"/>
      <c r="E543" s="21"/>
      <c r="F543" s="21"/>
      <c r="G543" s="22"/>
      <c r="H543" s="21"/>
      <c r="I543" s="21"/>
      <c r="J543" s="21"/>
      <c r="K543" s="21"/>
      <c r="L543" s="21"/>
      <c r="M543" s="21"/>
      <c r="N543" s="134"/>
      <c r="O543" s="15"/>
    </row>
    <row r="544" spans="1:15" ht="27.75" customHeight="1" x14ac:dyDescent="0.3">
      <c r="A544" s="108"/>
      <c r="B544" s="134"/>
      <c r="C544" s="120"/>
      <c r="D544" s="21"/>
      <c r="E544" s="21"/>
      <c r="F544" s="21"/>
      <c r="G544" s="22"/>
      <c r="H544" s="21"/>
      <c r="I544" s="21"/>
      <c r="J544" s="21"/>
      <c r="K544" s="21"/>
      <c r="L544" s="21"/>
      <c r="M544" s="21"/>
      <c r="N544" s="134"/>
      <c r="O544" s="15"/>
    </row>
    <row r="545" spans="1:15" ht="27.75" customHeight="1" x14ac:dyDescent="0.3">
      <c r="A545" s="108"/>
      <c r="B545" s="134"/>
      <c r="C545" s="120"/>
      <c r="D545" s="21"/>
      <c r="E545" s="21"/>
      <c r="F545" s="21"/>
      <c r="G545" s="22"/>
      <c r="H545" s="21"/>
      <c r="I545" s="21"/>
      <c r="J545" s="21"/>
      <c r="K545" s="21"/>
      <c r="L545" s="21"/>
      <c r="M545" s="21"/>
      <c r="N545" s="134"/>
      <c r="O545" s="15"/>
    </row>
    <row r="546" spans="1:15" ht="27.75" customHeight="1" x14ac:dyDescent="0.3">
      <c r="A546" s="108"/>
      <c r="B546" s="134"/>
      <c r="C546" s="120"/>
      <c r="D546" s="21"/>
      <c r="E546" s="21"/>
      <c r="F546" s="21"/>
      <c r="G546" s="22"/>
      <c r="H546" s="21"/>
      <c r="I546" s="21"/>
      <c r="J546" s="21"/>
      <c r="K546" s="21"/>
      <c r="L546" s="21"/>
      <c r="M546" s="21"/>
      <c r="N546" s="134"/>
      <c r="O546" s="15"/>
    </row>
    <row r="547" spans="1:15" ht="27.75" customHeight="1" x14ac:dyDescent="0.3">
      <c r="A547" s="108"/>
      <c r="B547" s="134"/>
      <c r="C547" s="120"/>
      <c r="D547" s="21"/>
      <c r="E547" s="21"/>
      <c r="F547" s="21"/>
      <c r="G547" s="22"/>
      <c r="H547" s="21"/>
      <c r="I547" s="21"/>
      <c r="J547" s="21"/>
      <c r="K547" s="21"/>
      <c r="L547" s="21"/>
      <c r="M547" s="21"/>
      <c r="N547" s="134"/>
      <c r="O547" s="15"/>
    </row>
    <row r="548" spans="1:15" ht="27.75" customHeight="1" x14ac:dyDescent="0.3">
      <c r="A548" s="108"/>
      <c r="B548" s="134"/>
      <c r="C548" s="120"/>
      <c r="D548" s="21"/>
      <c r="E548" s="21"/>
      <c r="F548" s="21"/>
      <c r="G548" s="22"/>
      <c r="H548" s="21"/>
      <c r="I548" s="21"/>
      <c r="J548" s="21"/>
      <c r="K548" s="21"/>
      <c r="L548" s="21"/>
      <c r="M548" s="21"/>
      <c r="N548" s="134"/>
      <c r="O548" s="15"/>
    </row>
    <row r="549" spans="1:15" ht="27.75" customHeight="1" x14ac:dyDescent="0.3">
      <c r="A549" s="108"/>
      <c r="B549" s="134"/>
      <c r="C549" s="120"/>
      <c r="D549" s="21"/>
      <c r="E549" s="21"/>
      <c r="F549" s="21"/>
      <c r="G549" s="22"/>
      <c r="H549" s="21"/>
      <c r="I549" s="21"/>
      <c r="J549" s="21"/>
      <c r="K549" s="21"/>
      <c r="L549" s="21"/>
      <c r="M549" s="21"/>
      <c r="N549" s="134"/>
      <c r="O549" s="15"/>
    </row>
    <row r="550" spans="1:15" ht="27.75" customHeight="1" x14ac:dyDescent="0.3">
      <c r="A550" s="108"/>
      <c r="B550" s="134"/>
      <c r="C550" s="120"/>
      <c r="D550" s="21"/>
      <c r="E550" s="21"/>
      <c r="F550" s="21"/>
      <c r="G550" s="22"/>
      <c r="H550" s="21"/>
      <c r="I550" s="21"/>
      <c r="J550" s="21"/>
      <c r="K550" s="21"/>
      <c r="L550" s="21"/>
      <c r="M550" s="21"/>
      <c r="N550" s="134"/>
      <c r="O550" s="15"/>
    </row>
    <row r="551" spans="1:15" ht="27.75" customHeight="1" x14ac:dyDescent="0.3">
      <c r="A551" s="108"/>
      <c r="B551" s="134"/>
      <c r="C551" s="120"/>
      <c r="D551" s="21"/>
      <c r="E551" s="21"/>
      <c r="F551" s="21"/>
      <c r="G551" s="22"/>
      <c r="H551" s="21"/>
      <c r="I551" s="21"/>
      <c r="J551" s="21"/>
      <c r="K551" s="21"/>
      <c r="L551" s="21"/>
      <c r="M551" s="21"/>
      <c r="N551" s="134"/>
      <c r="O551" s="15"/>
    </row>
    <row r="552" spans="1:15" ht="27.75" customHeight="1" x14ac:dyDescent="0.3">
      <c r="A552" s="109"/>
      <c r="B552" s="15"/>
      <c r="C552" s="121"/>
      <c r="D552" s="2"/>
      <c r="E552" s="2"/>
      <c r="F552" s="21"/>
      <c r="G552" s="22"/>
      <c r="H552" s="21"/>
      <c r="I552" s="21"/>
      <c r="J552" s="21"/>
      <c r="K552" s="21"/>
      <c r="L552" s="21"/>
      <c r="M552" s="21"/>
      <c r="N552" s="134"/>
      <c r="O552" s="15"/>
    </row>
    <row r="553" spans="1:15" ht="27.75" customHeight="1" x14ac:dyDescent="0.3">
      <c r="A553" s="109"/>
      <c r="B553" s="15"/>
      <c r="C553" s="121"/>
      <c r="D553" s="2"/>
      <c r="E553" s="2"/>
      <c r="F553" s="2"/>
      <c r="G553" s="7"/>
      <c r="H553" s="2"/>
      <c r="I553" s="2"/>
      <c r="J553" s="2"/>
      <c r="K553" s="2"/>
      <c r="L553" s="2"/>
      <c r="M553" s="21"/>
      <c r="N553" s="134"/>
      <c r="O553" s="15"/>
    </row>
    <row r="554" spans="1:15" ht="27.75" customHeight="1" x14ac:dyDescent="0.3">
      <c r="A554" s="109"/>
      <c r="B554" s="15"/>
      <c r="C554" s="121"/>
      <c r="D554" s="2"/>
      <c r="E554" s="2"/>
      <c r="F554" s="2"/>
      <c r="G554" s="7"/>
      <c r="H554" s="2"/>
      <c r="I554" s="2"/>
      <c r="J554" s="2"/>
      <c r="K554" s="2"/>
      <c r="L554" s="2"/>
      <c r="M554" s="21"/>
      <c r="N554" s="134"/>
      <c r="O554" s="15"/>
    </row>
    <row r="555" spans="1:15" ht="27.75" customHeight="1" x14ac:dyDescent="0.3">
      <c r="A555" s="109"/>
      <c r="B555" s="15"/>
      <c r="C555" s="121"/>
      <c r="D555" s="2"/>
      <c r="E555" s="2"/>
      <c r="F555" s="2"/>
      <c r="G555" s="7"/>
      <c r="H555" s="2"/>
      <c r="I555" s="2"/>
      <c r="J555" s="2"/>
      <c r="K555" s="2"/>
      <c r="L555" s="2"/>
      <c r="M555" s="21"/>
      <c r="N555" s="134"/>
      <c r="O555" s="15"/>
    </row>
    <row r="556" spans="1:15" ht="27.75" customHeight="1" x14ac:dyDescent="0.3">
      <c r="A556" s="109"/>
      <c r="B556" s="15"/>
      <c r="C556" s="121"/>
      <c r="D556" s="2"/>
      <c r="E556" s="2"/>
      <c r="F556" s="2"/>
      <c r="G556" s="7"/>
      <c r="H556" s="2"/>
      <c r="I556" s="2"/>
      <c r="J556" s="2"/>
      <c r="K556" s="2"/>
      <c r="L556" s="2"/>
      <c r="M556" s="21"/>
      <c r="N556" s="134"/>
      <c r="O556" s="15"/>
    </row>
    <row r="557" spans="1:15" ht="27.75" customHeight="1" x14ac:dyDescent="0.3">
      <c r="A557" s="109"/>
      <c r="B557" s="15"/>
      <c r="C557" s="121"/>
      <c r="D557" s="2"/>
      <c r="E557" s="2"/>
      <c r="F557" s="2"/>
      <c r="G557" s="7"/>
      <c r="H557" s="2"/>
      <c r="I557" s="2"/>
      <c r="J557" s="2"/>
      <c r="K557" s="2"/>
      <c r="L557" s="2"/>
      <c r="M557" s="21"/>
      <c r="N557" s="134"/>
      <c r="O557" s="15"/>
    </row>
    <row r="558" spans="1:15" ht="27.75" customHeight="1" x14ac:dyDescent="0.3">
      <c r="A558" s="109"/>
      <c r="B558" s="15"/>
      <c r="C558" s="121"/>
      <c r="D558" s="2"/>
      <c r="E558" s="2"/>
      <c r="F558" s="2"/>
      <c r="G558" s="7"/>
      <c r="H558" s="2"/>
      <c r="I558" s="2"/>
      <c r="J558" s="2"/>
      <c r="K558" s="2"/>
      <c r="L558" s="2"/>
      <c r="M558" s="21"/>
      <c r="N558" s="134"/>
      <c r="O558" s="15"/>
    </row>
    <row r="559" spans="1:15" ht="27.75" customHeight="1" x14ac:dyDescent="0.3">
      <c r="A559" s="109"/>
      <c r="B559" s="15"/>
      <c r="C559" s="121"/>
      <c r="D559" s="2"/>
      <c r="E559" s="2"/>
      <c r="F559" s="2"/>
      <c r="G559" s="7"/>
      <c r="H559" s="2"/>
      <c r="I559" s="2"/>
      <c r="J559" s="2"/>
      <c r="K559" s="2"/>
      <c r="L559" s="2"/>
      <c r="M559" s="21"/>
      <c r="N559" s="134"/>
      <c r="O559" s="15"/>
    </row>
    <row r="560" spans="1:15" ht="27.75" customHeight="1" x14ac:dyDescent="0.3">
      <c r="A560" s="109"/>
      <c r="B560" s="15"/>
      <c r="C560" s="121"/>
      <c r="D560" s="2"/>
      <c r="E560" s="2"/>
      <c r="F560" s="2"/>
      <c r="G560" s="7"/>
      <c r="H560" s="2"/>
      <c r="I560" s="2"/>
      <c r="J560" s="2"/>
      <c r="K560" s="2"/>
      <c r="L560" s="2"/>
      <c r="M560" s="21"/>
      <c r="N560" s="134"/>
      <c r="O560" s="15"/>
    </row>
    <row r="561" spans="1:15" ht="57" customHeight="1" x14ac:dyDescent="0.3">
      <c r="A561" s="109"/>
      <c r="B561" s="15"/>
      <c r="C561" s="121"/>
      <c r="D561" s="2"/>
      <c r="E561" s="2"/>
      <c r="F561" s="2"/>
      <c r="G561" s="7"/>
      <c r="H561" s="2"/>
      <c r="I561" s="2"/>
      <c r="J561" s="2"/>
      <c r="K561" s="2"/>
      <c r="L561" s="2"/>
      <c r="M561" s="21"/>
      <c r="N561" s="134"/>
      <c r="O561" s="15"/>
    </row>
    <row r="562" spans="1:15" ht="27.75" customHeight="1" x14ac:dyDescent="0.3">
      <c r="A562" s="109"/>
      <c r="B562" s="15"/>
      <c r="C562" s="121"/>
      <c r="D562" s="2"/>
      <c r="E562" s="2"/>
      <c r="F562" s="2"/>
      <c r="G562" s="7"/>
      <c r="H562" s="2"/>
      <c r="I562" s="2"/>
      <c r="J562" s="2"/>
      <c r="K562" s="2"/>
      <c r="L562" s="2"/>
      <c r="M562" s="21"/>
      <c r="N562" s="134"/>
      <c r="O562" s="15"/>
    </row>
    <row r="563" spans="1:15" ht="27.75" customHeight="1" x14ac:dyDescent="0.3">
      <c r="A563" s="109"/>
      <c r="B563" s="15"/>
      <c r="C563" s="121"/>
      <c r="D563" s="2"/>
      <c r="E563" s="2"/>
      <c r="F563" s="2"/>
      <c r="G563" s="7"/>
      <c r="H563" s="2"/>
      <c r="I563" s="2"/>
      <c r="J563" s="2"/>
      <c r="K563" s="2"/>
      <c r="L563" s="2"/>
      <c r="M563" s="21"/>
      <c r="N563" s="134"/>
      <c r="O563" s="15"/>
    </row>
    <row r="564" spans="1:15" ht="27.75" customHeight="1" x14ac:dyDescent="0.3">
      <c r="A564" s="109"/>
      <c r="B564" s="15"/>
      <c r="C564" s="121"/>
      <c r="D564" s="2"/>
      <c r="E564" s="2"/>
      <c r="F564" s="2"/>
      <c r="G564" s="7"/>
      <c r="H564" s="2"/>
      <c r="I564" s="2"/>
      <c r="J564" s="2"/>
      <c r="K564" s="2"/>
      <c r="L564" s="2"/>
      <c r="M564" s="21"/>
      <c r="N564" s="134"/>
      <c r="O564" s="15"/>
    </row>
    <row r="565" spans="1:15" ht="27.75" customHeight="1" x14ac:dyDescent="0.3">
      <c r="A565" s="109"/>
      <c r="B565" s="15"/>
      <c r="C565" s="121"/>
      <c r="D565" s="2"/>
      <c r="E565" s="2"/>
      <c r="F565" s="2"/>
      <c r="G565" s="7"/>
      <c r="H565" s="2"/>
      <c r="I565" s="2"/>
      <c r="J565" s="2"/>
      <c r="K565" s="2"/>
      <c r="L565" s="2"/>
      <c r="M565" s="21"/>
      <c r="N565" s="134"/>
      <c r="O565" s="15"/>
    </row>
    <row r="566" spans="1:15" ht="27.75" customHeight="1" x14ac:dyDescent="0.3">
      <c r="A566" s="109"/>
      <c r="B566" s="15"/>
      <c r="C566" s="121"/>
      <c r="D566" s="2"/>
      <c r="E566" s="2"/>
      <c r="F566" s="2"/>
      <c r="G566" s="7"/>
      <c r="H566" s="2"/>
      <c r="I566" s="2"/>
      <c r="J566" s="2"/>
      <c r="K566" s="2"/>
      <c r="L566" s="2"/>
      <c r="M566" s="21"/>
      <c r="N566" s="134"/>
      <c r="O566" s="15"/>
    </row>
    <row r="567" spans="1:15" ht="27.75" customHeight="1" x14ac:dyDescent="0.3">
      <c r="A567" s="109"/>
      <c r="B567" s="15"/>
      <c r="C567" s="121"/>
      <c r="D567" s="2"/>
      <c r="E567" s="2"/>
      <c r="F567" s="2"/>
      <c r="G567" s="7"/>
      <c r="H567" s="2"/>
      <c r="I567" s="2"/>
      <c r="J567" s="2"/>
      <c r="K567" s="2"/>
      <c r="L567" s="2"/>
      <c r="M567" s="21"/>
      <c r="N567" s="134"/>
      <c r="O567" s="15"/>
    </row>
    <row r="568" spans="1:15" ht="27.75" customHeight="1" x14ac:dyDescent="0.3">
      <c r="A568" s="109"/>
      <c r="B568" s="15"/>
      <c r="C568" s="121"/>
      <c r="D568" s="2"/>
      <c r="E568" s="2"/>
      <c r="F568" s="2"/>
      <c r="G568" s="7"/>
      <c r="H568" s="2"/>
      <c r="I568" s="2"/>
      <c r="J568" s="2"/>
      <c r="K568" s="2"/>
      <c r="L568" s="2"/>
      <c r="M568" s="21"/>
      <c r="N568" s="134"/>
      <c r="O568" s="15"/>
    </row>
    <row r="569" spans="1:15" ht="27.75" customHeight="1" x14ac:dyDescent="0.3">
      <c r="A569" s="109"/>
      <c r="B569" s="15"/>
      <c r="C569" s="121"/>
      <c r="D569" s="2"/>
      <c r="E569" s="2"/>
      <c r="F569" s="2"/>
      <c r="G569" s="7"/>
      <c r="H569" s="2"/>
      <c r="I569" s="2"/>
      <c r="J569" s="2"/>
      <c r="K569" s="2"/>
      <c r="L569" s="2"/>
      <c r="M569" s="21"/>
      <c r="N569" s="134"/>
      <c r="O569" s="15"/>
    </row>
    <row r="570" spans="1:15" ht="27.75" customHeight="1" x14ac:dyDescent="0.3">
      <c r="A570" s="109"/>
      <c r="B570" s="15"/>
      <c r="C570" s="121"/>
      <c r="D570" s="2"/>
      <c r="E570" s="2"/>
      <c r="F570" s="2"/>
      <c r="G570" s="7"/>
      <c r="H570" s="2"/>
      <c r="I570" s="2"/>
      <c r="J570" s="2"/>
      <c r="K570" s="2"/>
      <c r="L570" s="2"/>
      <c r="M570" s="21"/>
      <c r="N570" s="134"/>
      <c r="O570" s="15"/>
    </row>
    <row r="571" spans="1:15" ht="27.75" customHeight="1" x14ac:dyDescent="0.3">
      <c r="A571" s="109"/>
      <c r="B571" s="15"/>
      <c r="C571" s="121"/>
      <c r="D571" s="2"/>
      <c r="E571" s="2"/>
      <c r="F571" s="2"/>
      <c r="G571" s="7"/>
      <c r="H571" s="2"/>
      <c r="I571" s="2"/>
      <c r="J571" s="2"/>
      <c r="K571" s="2"/>
      <c r="L571" s="2"/>
      <c r="M571" s="21"/>
      <c r="N571" s="134"/>
      <c r="O571" s="15"/>
    </row>
    <row r="572" spans="1:15" ht="27.75" customHeight="1" x14ac:dyDescent="0.3">
      <c r="A572" s="109"/>
      <c r="B572" s="15"/>
      <c r="C572" s="121"/>
      <c r="D572" s="2"/>
      <c r="E572" s="2"/>
      <c r="F572" s="2"/>
      <c r="G572" s="7"/>
      <c r="H572" s="2"/>
      <c r="I572" s="2"/>
      <c r="J572" s="2"/>
      <c r="K572" s="2"/>
      <c r="L572" s="2"/>
      <c r="M572" s="21"/>
      <c r="N572" s="134"/>
      <c r="O572" s="15"/>
    </row>
    <row r="573" spans="1:15" ht="27.75" customHeight="1" x14ac:dyDescent="0.3">
      <c r="A573" s="109"/>
      <c r="B573" s="15"/>
      <c r="C573" s="121"/>
      <c r="D573" s="2"/>
      <c r="E573" s="2"/>
      <c r="F573" s="2"/>
      <c r="G573" s="7"/>
      <c r="H573" s="2"/>
      <c r="I573" s="2"/>
      <c r="J573" s="2"/>
      <c r="K573" s="2"/>
      <c r="L573" s="2"/>
      <c r="M573" s="21"/>
      <c r="N573" s="134"/>
      <c r="O573" s="15"/>
    </row>
    <row r="574" spans="1:15" ht="27.75" customHeight="1" x14ac:dyDescent="0.3">
      <c r="A574" s="109"/>
      <c r="B574" s="15"/>
      <c r="C574" s="121"/>
      <c r="D574" s="2"/>
      <c r="E574" s="2"/>
      <c r="F574" s="2"/>
      <c r="G574" s="7"/>
      <c r="H574" s="2"/>
      <c r="I574" s="2"/>
      <c r="J574" s="2"/>
      <c r="K574" s="2"/>
      <c r="L574" s="2"/>
      <c r="M574" s="21"/>
      <c r="N574" s="134"/>
      <c r="O574" s="15"/>
    </row>
    <row r="575" spans="1:15" ht="27.75" customHeight="1" x14ac:dyDescent="0.3">
      <c r="A575" s="109"/>
      <c r="B575" s="15"/>
      <c r="C575" s="121"/>
      <c r="D575" s="2"/>
      <c r="E575" s="2"/>
      <c r="F575" s="2"/>
      <c r="G575" s="7"/>
      <c r="H575" s="2"/>
      <c r="I575" s="2"/>
      <c r="J575" s="2"/>
      <c r="K575" s="2"/>
      <c r="L575" s="2"/>
      <c r="M575" s="21"/>
      <c r="N575" s="134"/>
      <c r="O575" s="15"/>
    </row>
    <row r="576" spans="1:15" ht="27.75" customHeight="1" x14ac:dyDescent="0.3">
      <c r="A576" s="109"/>
      <c r="B576" s="15"/>
      <c r="C576" s="121"/>
      <c r="D576" s="2"/>
      <c r="E576" s="2"/>
      <c r="F576" s="2"/>
      <c r="G576" s="7"/>
      <c r="H576" s="2"/>
      <c r="I576" s="2"/>
      <c r="J576" s="2"/>
      <c r="K576" s="2"/>
      <c r="L576" s="2"/>
      <c r="M576" s="21"/>
      <c r="N576" s="134"/>
      <c r="O576" s="15"/>
    </row>
    <row r="577" spans="1:15" ht="27.75" customHeight="1" x14ac:dyDescent="0.3">
      <c r="A577" s="109"/>
      <c r="B577" s="15"/>
      <c r="C577" s="121"/>
      <c r="D577" s="2"/>
      <c r="E577" s="2"/>
      <c r="F577" s="2"/>
      <c r="G577" s="7"/>
      <c r="H577" s="2"/>
      <c r="I577" s="2"/>
      <c r="J577" s="2"/>
      <c r="K577" s="2"/>
      <c r="L577" s="2"/>
      <c r="M577" s="21"/>
      <c r="N577" s="134"/>
      <c r="O577" s="15"/>
    </row>
    <row r="578" spans="1:15" ht="27.75" customHeight="1" x14ac:dyDescent="0.3">
      <c r="A578" s="109"/>
      <c r="B578" s="15"/>
      <c r="C578" s="121"/>
      <c r="D578" s="2"/>
      <c r="E578" s="2"/>
      <c r="F578" s="2"/>
      <c r="G578" s="7"/>
      <c r="H578" s="2"/>
      <c r="I578" s="2"/>
      <c r="J578" s="2"/>
      <c r="K578" s="2"/>
      <c r="L578" s="2"/>
      <c r="M578" s="21"/>
      <c r="N578" s="134"/>
      <c r="O578" s="15"/>
    </row>
    <row r="579" spans="1:15" ht="27.75" customHeight="1" x14ac:dyDescent="0.3">
      <c r="A579" s="109"/>
      <c r="B579" s="15"/>
      <c r="C579" s="121"/>
      <c r="D579" s="2"/>
      <c r="E579" s="2"/>
      <c r="F579" s="2"/>
      <c r="G579" s="7"/>
      <c r="H579" s="2"/>
      <c r="I579" s="2"/>
      <c r="J579" s="2"/>
      <c r="K579" s="2"/>
      <c r="L579" s="2"/>
      <c r="M579" s="21"/>
      <c r="N579" s="134"/>
      <c r="O579" s="15"/>
    </row>
    <row r="580" spans="1:15" ht="27.75" customHeight="1" x14ac:dyDescent="0.3">
      <c r="A580" s="109"/>
      <c r="B580" s="15"/>
      <c r="C580" s="121"/>
      <c r="D580" s="2"/>
      <c r="E580" s="2"/>
      <c r="F580" s="2"/>
      <c r="G580" s="7"/>
      <c r="H580" s="2"/>
      <c r="I580" s="2"/>
      <c r="J580" s="2"/>
      <c r="K580" s="2"/>
      <c r="L580" s="2"/>
      <c r="M580" s="21"/>
      <c r="N580" s="134"/>
      <c r="O580" s="15"/>
    </row>
    <row r="581" spans="1:15" ht="27.75" customHeight="1" x14ac:dyDescent="0.3">
      <c r="A581" s="109"/>
      <c r="B581" s="15"/>
      <c r="C581" s="121"/>
      <c r="D581" s="2"/>
      <c r="E581" s="2"/>
      <c r="F581" s="2"/>
      <c r="G581" s="7"/>
      <c r="H581" s="2"/>
      <c r="I581" s="2"/>
      <c r="J581" s="2"/>
      <c r="K581" s="2"/>
      <c r="L581" s="2"/>
      <c r="M581" s="21"/>
      <c r="N581" s="134"/>
      <c r="O581" s="15"/>
    </row>
    <row r="582" spans="1:15" ht="27.75" customHeight="1" x14ac:dyDescent="0.3">
      <c r="A582" s="109"/>
      <c r="B582" s="15"/>
      <c r="C582" s="121"/>
      <c r="D582" s="2"/>
      <c r="E582" s="2"/>
      <c r="F582" s="2"/>
      <c r="G582" s="7"/>
      <c r="H582" s="2"/>
      <c r="I582" s="2"/>
      <c r="J582" s="2"/>
      <c r="K582" s="2"/>
      <c r="L582" s="2"/>
      <c r="M582" s="21"/>
      <c r="N582" s="134"/>
      <c r="O582" s="15"/>
    </row>
    <row r="583" spans="1:15" ht="27.75" customHeight="1" x14ac:dyDescent="0.3">
      <c r="A583" s="109"/>
      <c r="B583" s="15"/>
      <c r="C583" s="121"/>
      <c r="D583" s="2"/>
      <c r="E583" s="2"/>
      <c r="F583" s="2"/>
      <c r="G583" s="7"/>
      <c r="H583" s="2"/>
      <c r="I583" s="2"/>
      <c r="J583" s="2"/>
      <c r="K583" s="2"/>
      <c r="L583" s="2"/>
      <c r="M583" s="21"/>
      <c r="N583" s="134"/>
      <c r="O583" s="15"/>
    </row>
    <row r="584" spans="1:15" ht="27.75" customHeight="1" x14ac:dyDescent="0.3">
      <c r="A584" s="109"/>
      <c r="B584" s="15"/>
      <c r="C584" s="121"/>
      <c r="D584" s="2"/>
      <c r="E584" s="2"/>
      <c r="F584" s="2"/>
      <c r="G584" s="7"/>
      <c r="H584" s="2"/>
      <c r="I584" s="2"/>
      <c r="J584" s="2"/>
      <c r="K584" s="2"/>
      <c r="L584" s="2"/>
      <c r="M584" s="21"/>
      <c r="N584" s="134"/>
      <c r="O584" s="15"/>
    </row>
    <row r="585" spans="1:15" ht="27.75" customHeight="1" x14ac:dyDescent="0.3">
      <c r="A585" s="109"/>
      <c r="B585" s="15"/>
      <c r="C585" s="121"/>
      <c r="D585" s="2"/>
      <c r="E585" s="2"/>
      <c r="F585" s="2"/>
      <c r="G585" s="7"/>
      <c r="H585" s="2"/>
      <c r="I585" s="2"/>
      <c r="J585" s="2"/>
      <c r="K585" s="2"/>
      <c r="L585" s="2"/>
      <c r="M585" s="21"/>
      <c r="N585" s="134"/>
      <c r="O585" s="15"/>
    </row>
    <row r="586" spans="1:15" ht="27.75" customHeight="1" x14ac:dyDescent="0.3">
      <c r="A586" s="109"/>
      <c r="B586" s="15"/>
      <c r="C586" s="121"/>
      <c r="D586" s="2"/>
      <c r="E586" s="2"/>
      <c r="F586" s="2"/>
      <c r="G586" s="7"/>
      <c r="H586" s="2"/>
      <c r="I586" s="2"/>
      <c r="J586" s="2"/>
      <c r="K586" s="2"/>
      <c r="L586" s="2"/>
      <c r="M586" s="21"/>
      <c r="N586" s="134"/>
      <c r="O586" s="15"/>
    </row>
    <row r="587" spans="1:15" ht="27.75" customHeight="1" x14ac:dyDescent="0.3">
      <c r="A587" s="109"/>
      <c r="B587" s="15"/>
      <c r="C587" s="121"/>
      <c r="D587" s="2"/>
      <c r="E587" s="2"/>
      <c r="F587" s="2"/>
      <c r="G587" s="7"/>
      <c r="H587" s="2"/>
      <c r="I587" s="2"/>
      <c r="J587" s="2"/>
      <c r="K587" s="2"/>
      <c r="L587" s="2"/>
      <c r="M587" s="21"/>
      <c r="N587" s="134"/>
      <c r="O587" s="15"/>
    </row>
    <row r="588" spans="1:15" ht="27.75" customHeight="1" x14ac:dyDescent="0.3">
      <c r="A588" s="109"/>
      <c r="B588" s="15"/>
      <c r="C588" s="121"/>
      <c r="D588" s="2"/>
      <c r="E588" s="2"/>
      <c r="F588" s="2"/>
      <c r="G588" s="7"/>
      <c r="H588" s="2"/>
      <c r="I588" s="2"/>
      <c r="J588" s="2"/>
      <c r="K588" s="2"/>
      <c r="L588" s="2"/>
      <c r="M588" s="21"/>
      <c r="N588" s="134"/>
      <c r="O588" s="15"/>
    </row>
    <row r="589" spans="1:15" ht="27.75" customHeight="1" x14ac:dyDescent="0.3">
      <c r="A589" s="109"/>
      <c r="B589" s="15"/>
      <c r="C589" s="121"/>
      <c r="D589" s="2"/>
      <c r="E589" s="2"/>
      <c r="F589" s="2"/>
      <c r="G589" s="7"/>
      <c r="H589" s="2"/>
      <c r="I589" s="2"/>
      <c r="J589" s="2"/>
      <c r="K589" s="2"/>
      <c r="L589" s="2"/>
      <c r="M589" s="21"/>
      <c r="N589" s="134"/>
      <c r="O589" s="15"/>
    </row>
    <row r="590" spans="1:15" ht="27.75" customHeight="1" x14ac:dyDescent="0.3">
      <c r="A590" s="109"/>
      <c r="B590" s="15"/>
      <c r="C590" s="121"/>
      <c r="D590" s="2"/>
      <c r="E590" s="2"/>
      <c r="F590" s="2"/>
      <c r="G590" s="7"/>
      <c r="H590" s="2"/>
      <c r="I590" s="2"/>
      <c r="J590" s="2"/>
      <c r="K590" s="2"/>
      <c r="L590" s="2"/>
      <c r="M590" s="21"/>
      <c r="N590" s="134"/>
      <c r="O590" s="15"/>
    </row>
    <row r="591" spans="1:15" ht="27.75" customHeight="1" x14ac:dyDescent="0.3">
      <c r="A591" s="109"/>
      <c r="B591" s="15"/>
      <c r="C591" s="121"/>
      <c r="D591" s="2"/>
      <c r="E591" s="2"/>
      <c r="F591" s="2"/>
      <c r="G591" s="7"/>
      <c r="H591" s="2"/>
      <c r="I591" s="2"/>
      <c r="J591" s="2"/>
      <c r="K591" s="2"/>
      <c r="L591" s="2"/>
      <c r="M591" s="21"/>
      <c r="N591" s="134"/>
      <c r="O591" s="15"/>
    </row>
    <row r="592" spans="1:15" ht="27.75" customHeight="1" x14ac:dyDescent="0.3">
      <c r="A592" s="109"/>
      <c r="B592" s="15"/>
      <c r="C592" s="121"/>
      <c r="D592" s="2"/>
      <c r="E592" s="2"/>
      <c r="F592" s="2"/>
      <c r="G592" s="7"/>
      <c r="H592" s="2"/>
      <c r="I592" s="2"/>
      <c r="J592" s="2"/>
      <c r="K592" s="2"/>
      <c r="L592" s="2"/>
      <c r="M592" s="21"/>
      <c r="N592" s="134"/>
      <c r="O592" s="15"/>
    </row>
    <row r="593" spans="1:15" ht="27.75" customHeight="1" x14ac:dyDescent="0.3">
      <c r="A593" s="109"/>
      <c r="B593" s="15"/>
      <c r="C593" s="121"/>
      <c r="D593" s="2"/>
      <c r="E593" s="2"/>
      <c r="F593" s="2"/>
      <c r="G593" s="7"/>
      <c r="H593" s="2"/>
      <c r="I593" s="2"/>
      <c r="J593" s="2"/>
      <c r="K593" s="2"/>
      <c r="L593" s="2"/>
      <c r="M593" s="21"/>
      <c r="N593" s="134"/>
      <c r="O593" s="15"/>
    </row>
    <row r="594" spans="1:15" ht="27.75" customHeight="1" x14ac:dyDescent="0.3">
      <c r="A594" s="109"/>
      <c r="B594" s="15"/>
      <c r="C594" s="121"/>
      <c r="D594" s="2"/>
      <c r="E594" s="2"/>
      <c r="F594" s="2"/>
      <c r="G594" s="7"/>
      <c r="H594" s="2"/>
      <c r="I594" s="2"/>
      <c r="J594" s="2"/>
      <c r="K594" s="2"/>
      <c r="L594" s="2"/>
      <c r="M594" s="21"/>
      <c r="N594" s="134"/>
      <c r="O594" s="15"/>
    </row>
    <row r="595" spans="1:15" ht="27.75" customHeight="1" x14ac:dyDescent="0.3">
      <c r="A595" s="109"/>
      <c r="B595" s="15"/>
      <c r="C595" s="121"/>
      <c r="D595" s="2"/>
      <c r="E595" s="2"/>
      <c r="F595" s="2"/>
      <c r="G595" s="7"/>
      <c r="H595" s="2"/>
      <c r="I595" s="2"/>
      <c r="J595" s="2"/>
      <c r="K595" s="2"/>
      <c r="L595" s="2"/>
      <c r="M595" s="21"/>
      <c r="N595" s="134"/>
      <c r="O595" s="15"/>
    </row>
    <row r="596" spans="1:15" ht="27.75" customHeight="1" x14ac:dyDescent="0.3">
      <c r="A596" s="109"/>
      <c r="B596" s="15"/>
      <c r="C596" s="121"/>
      <c r="D596" s="2"/>
      <c r="E596" s="2"/>
      <c r="F596" s="2"/>
      <c r="G596" s="7"/>
      <c r="H596" s="2"/>
      <c r="I596" s="2"/>
      <c r="J596" s="2"/>
      <c r="K596" s="2"/>
      <c r="L596" s="2"/>
      <c r="M596" s="21"/>
      <c r="N596" s="134"/>
      <c r="O596" s="15"/>
    </row>
    <row r="597" spans="1:15" ht="27.75" customHeight="1" x14ac:dyDescent="0.3">
      <c r="A597" s="109"/>
      <c r="B597" s="15"/>
      <c r="C597" s="121"/>
      <c r="D597" s="2"/>
      <c r="E597" s="2"/>
      <c r="F597" s="2"/>
      <c r="G597" s="7"/>
      <c r="H597" s="2"/>
      <c r="I597" s="2"/>
      <c r="J597" s="2"/>
      <c r="K597" s="2"/>
      <c r="L597" s="2"/>
      <c r="M597" s="21"/>
      <c r="N597" s="134"/>
      <c r="O597" s="15"/>
    </row>
    <row r="598" spans="1:15" ht="27.75" customHeight="1" x14ac:dyDescent="0.3">
      <c r="A598" s="109"/>
      <c r="B598" s="15"/>
      <c r="C598" s="121"/>
      <c r="D598" s="2"/>
      <c r="E598" s="2"/>
      <c r="F598" s="2"/>
      <c r="G598" s="7"/>
      <c r="H598" s="2"/>
      <c r="I598" s="2"/>
      <c r="J598" s="2"/>
      <c r="K598" s="2"/>
      <c r="L598" s="2"/>
      <c r="M598" s="21"/>
      <c r="N598" s="134"/>
      <c r="O598" s="15"/>
    </row>
    <row r="599" spans="1:15" ht="27.75" customHeight="1" x14ac:dyDescent="0.3">
      <c r="A599" s="109"/>
      <c r="B599" s="15"/>
      <c r="C599" s="121"/>
      <c r="D599" s="2"/>
      <c r="E599" s="2"/>
      <c r="F599" s="2"/>
      <c r="G599" s="7"/>
      <c r="H599" s="2"/>
      <c r="I599" s="2"/>
      <c r="J599" s="2"/>
      <c r="K599" s="2"/>
      <c r="L599" s="2"/>
      <c r="M599" s="21"/>
      <c r="N599" s="134"/>
      <c r="O599" s="15"/>
    </row>
    <row r="600" spans="1:15" ht="33" customHeight="1" x14ac:dyDescent="0.3">
      <c r="A600" s="109"/>
      <c r="B600" s="15"/>
      <c r="C600" s="121"/>
      <c r="D600" s="2"/>
      <c r="E600" s="2"/>
      <c r="F600" s="2"/>
      <c r="G600" s="7"/>
      <c r="H600" s="2"/>
      <c r="I600" s="2"/>
      <c r="J600" s="2"/>
      <c r="K600" s="2"/>
      <c r="L600" s="2"/>
      <c r="M600" s="21"/>
      <c r="N600" s="134"/>
      <c r="O600" s="15"/>
    </row>
    <row r="601" spans="1:15" ht="27.75" customHeight="1" x14ac:dyDescent="0.3">
      <c r="A601" s="109"/>
      <c r="B601" s="15"/>
      <c r="C601" s="121"/>
      <c r="D601" s="2"/>
      <c r="E601" s="2"/>
      <c r="F601" s="2"/>
      <c r="G601" s="7"/>
      <c r="H601" s="2"/>
      <c r="I601" s="2"/>
      <c r="J601" s="2"/>
      <c r="K601" s="2"/>
      <c r="L601" s="2"/>
      <c r="M601" s="21"/>
      <c r="N601" s="134"/>
      <c r="O601" s="15"/>
    </row>
    <row r="602" spans="1:15" ht="27.75" customHeight="1" x14ac:dyDescent="0.3">
      <c r="A602" s="109"/>
      <c r="B602" s="15"/>
      <c r="C602" s="121"/>
      <c r="D602" s="2"/>
      <c r="E602" s="2"/>
      <c r="F602" s="2"/>
      <c r="G602" s="7"/>
      <c r="H602" s="2"/>
      <c r="I602" s="2"/>
      <c r="J602" s="2"/>
      <c r="K602" s="2"/>
      <c r="L602" s="2"/>
      <c r="M602" s="21"/>
      <c r="N602" s="134"/>
      <c r="O602" s="15"/>
    </row>
    <row r="603" spans="1:15" ht="27.75" customHeight="1" x14ac:dyDescent="0.3">
      <c r="A603" s="109"/>
      <c r="B603" s="15"/>
      <c r="C603" s="121"/>
      <c r="D603" s="2"/>
      <c r="E603" s="2"/>
      <c r="F603" s="2"/>
      <c r="G603" s="7"/>
      <c r="H603" s="2"/>
      <c r="I603" s="2"/>
      <c r="J603" s="2"/>
      <c r="K603" s="2"/>
      <c r="L603" s="2"/>
      <c r="M603" s="21"/>
      <c r="N603" s="134"/>
      <c r="O603" s="15"/>
    </row>
    <row r="604" spans="1:15" ht="27.75" customHeight="1" x14ac:dyDescent="0.3">
      <c r="A604" s="109"/>
      <c r="B604" s="15"/>
      <c r="C604" s="121"/>
      <c r="D604" s="2"/>
      <c r="E604" s="2"/>
      <c r="F604" s="2"/>
      <c r="G604" s="7"/>
      <c r="H604" s="2"/>
      <c r="I604" s="2"/>
      <c r="J604" s="2"/>
      <c r="K604" s="2"/>
      <c r="L604" s="2"/>
      <c r="M604" s="21"/>
      <c r="N604" s="134"/>
      <c r="O604" s="15"/>
    </row>
    <row r="605" spans="1:15" ht="27.75" customHeight="1" x14ac:dyDescent="0.3">
      <c r="A605" s="109"/>
      <c r="B605" s="15"/>
      <c r="C605" s="121"/>
      <c r="D605" s="2"/>
      <c r="E605" s="2"/>
      <c r="F605" s="2"/>
      <c r="G605" s="7"/>
      <c r="H605" s="2"/>
      <c r="I605" s="2"/>
      <c r="J605" s="2"/>
      <c r="K605" s="2"/>
      <c r="L605" s="2"/>
      <c r="M605" s="21"/>
      <c r="N605" s="134"/>
      <c r="O605" s="15"/>
    </row>
    <row r="606" spans="1:15" ht="27.75" customHeight="1" x14ac:dyDescent="0.3">
      <c r="A606" s="109"/>
      <c r="B606" s="15"/>
      <c r="C606" s="121"/>
      <c r="D606" s="2"/>
      <c r="E606" s="2"/>
      <c r="F606" s="2"/>
      <c r="G606" s="7"/>
      <c r="H606" s="2"/>
      <c r="I606" s="2"/>
      <c r="J606" s="2"/>
      <c r="K606" s="2"/>
      <c r="L606" s="2"/>
      <c r="M606" s="21"/>
      <c r="N606" s="134"/>
      <c r="O606" s="15"/>
    </row>
    <row r="607" spans="1:15" ht="27.75" customHeight="1" x14ac:dyDescent="0.3">
      <c r="A607" s="109"/>
      <c r="B607" s="15"/>
      <c r="C607" s="121"/>
      <c r="D607" s="2"/>
      <c r="E607" s="2"/>
      <c r="F607" s="2"/>
      <c r="G607" s="7"/>
      <c r="H607" s="2"/>
      <c r="I607" s="2"/>
      <c r="J607" s="2"/>
      <c r="K607" s="2"/>
      <c r="L607" s="2"/>
      <c r="M607" s="21"/>
      <c r="N607" s="134"/>
      <c r="O607" s="15"/>
    </row>
    <row r="608" spans="1:15" ht="27.75" customHeight="1" x14ac:dyDescent="0.3">
      <c r="A608" s="109"/>
      <c r="B608" s="15"/>
      <c r="C608" s="121"/>
      <c r="D608" s="2"/>
      <c r="E608" s="2"/>
      <c r="F608" s="2"/>
      <c r="G608" s="7"/>
      <c r="H608" s="2"/>
      <c r="I608" s="2"/>
      <c r="J608" s="2"/>
      <c r="K608" s="2"/>
      <c r="L608" s="2"/>
      <c r="M608" s="21"/>
      <c r="N608" s="134"/>
      <c r="O608" s="15"/>
    </row>
    <row r="609" spans="1:15" ht="27.75" customHeight="1" x14ac:dyDescent="0.3">
      <c r="A609" s="109"/>
      <c r="B609" s="15"/>
      <c r="C609" s="121"/>
      <c r="D609" s="2"/>
      <c r="E609" s="2"/>
      <c r="F609" s="2"/>
      <c r="G609" s="7"/>
      <c r="H609" s="2"/>
      <c r="I609" s="2"/>
      <c r="J609" s="2"/>
      <c r="K609" s="2"/>
      <c r="L609" s="2"/>
      <c r="M609" s="21"/>
      <c r="N609" s="134"/>
      <c r="O609" s="15"/>
    </row>
    <row r="610" spans="1:15" ht="27.75" customHeight="1" x14ac:dyDescent="0.3">
      <c r="A610" s="109"/>
      <c r="B610" s="15"/>
      <c r="C610" s="121"/>
      <c r="D610" s="2"/>
      <c r="E610" s="2"/>
      <c r="F610" s="2"/>
      <c r="G610" s="7"/>
      <c r="H610" s="2"/>
      <c r="I610" s="2"/>
      <c r="J610" s="2"/>
      <c r="K610" s="2"/>
      <c r="L610" s="2"/>
      <c r="M610" s="21"/>
      <c r="N610" s="134"/>
      <c r="O610" s="15"/>
    </row>
    <row r="611" spans="1:15" ht="27.75" customHeight="1" x14ac:dyDescent="0.3">
      <c r="A611" s="109"/>
      <c r="B611" s="15"/>
      <c r="C611" s="121"/>
      <c r="D611" s="2"/>
      <c r="E611" s="2"/>
      <c r="F611" s="2"/>
      <c r="G611" s="7"/>
      <c r="H611" s="2"/>
      <c r="I611" s="2"/>
      <c r="J611" s="2"/>
      <c r="K611" s="2"/>
      <c r="L611" s="2"/>
      <c r="M611" s="21"/>
      <c r="N611" s="134"/>
      <c r="O611" s="15"/>
    </row>
    <row r="612" spans="1:15" ht="27.75" customHeight="1" x14ac:dyDescent="0.3">
      <c r="A612" s="109"/>
      <c r="B612" s="15"/>
      <c r="C612" s="121"/>
      <c r="D612" s="2"/>
      <c r="E612" s="2"/>
      <c r="F612" s="2"/>
      <c r="G612" s="7"/>
      <c r="H612" s="2"/>
      <c r="I612" s="2"/>
      <c r="J612" s="2"/>
      <c r="K612" s="2"/>
      <c r="L612" s="2"/>
      <c r="M612" s="21"/>
      <c r="N612" s="134"/>
      <c r="O612" s="15"/>
    </row>
    <row r="613" spans="1:15" ht="27.75" customHeight="1" x14ac:dyDescent="0.3">
      <c r="A613" s="109"/>
      <c r="B613" s="15"/>
      <c r="C613" s="121"/>
      <c r="D613" s="2"/>
      <c r="E613" s="2"/>
      <c r="F613" s="2"/>
      <c r="G613" s="7"/>
      <c r="H613" s="2"/>
      <c r="I613" s="2"/>
      <c r="J613" s="2"/>
      <c r="K613" s="2"/>
      <c r="L613" s="2"/>
      <c r="M613" s="21"/>
      <c r="N613" s="134"/>
      <c r="O613" s="15"/>
    </row>
    <row r="614" spans="1:15" ht="27.75" customHeight="1" x14ac:dyDescent="0.3">
      <c r="C614" s="121"/>
      <c r="F614" s="2"/>
      <c r="G614" s="7"/>
      <c r="H614" s="2"/>
      <c r="I614" s="2"/>
      <c r="J614" s="2"/>
      <c r="K614" s="2"/>
      <c r="L614" s="2"/>
      <c r="M614" s="21"/>
      <c r="N614" s="134"/>
      <c r="O614" s="15"/>
    </row>
    <row r="615" spans="1:15" ht="15" customHeight="1" x14ac:dyDescent="0.3">
      <c r="C615" s="121"/>
      <c r="I615" s="2"/>
      <c r="J615" s="2"/>
      <c r="K615" s="2"/>
      <c r="L615" s="2"/>
      <c r="M615" s="21"/>
      <c r="N615" s="134"/>
      <c r="O615" s="15"/>
    </row>
    <row r="616" spans="1:15" ht="15" customHeight="1" x14ac:dyDescent="0.3">
      <c r="C616" s="121"/>
      <c r="I616" s="2"/>
      <c r="J616" s="2"/>
      <c r="K616" s="2"/>
      <c r="L616" s="2"/>
      <c r="M616" s="21"/>
      <c r="N616" s="134"/>
      <c r="O616" s="15"/>
    </row>
    <row r="617" spans="1:15" ht="15" customHeight="1" x14ac:dyDescent="0.3">
      <c r="C617" s="121"/>
      <c r="I617" s="2"/>
      <c r="J617" s="2"/>
      <c r="K617" s="2"/>
      <c r="L617" s="2"/>
      <c r="M617" s="21"/>
      <c r="N617" s="134"/>
      <c r="O617" s="15"/>
    </row>
    <row r="618" spans="1:15" ht="15" customHeight="1" x14ac:dyDescent="0.3">
      <c r="C618" s="121"/>
      <c r="I618" s="2"/>
      <c r="J618" s="2"/>
      <c r="K618" s="2"/>
      <c r="L618" s="2"/>
      <c r="M618" s="21"/>
      <c r="N618" s="134"/>
      <c r="O618" s="15"/>
    </row>
    <row r="619" spans="1:15" ht="15" customHeight="1" x14ac:dyDescent="0.3">
      <c r="C619" s="121"/>
      <c r="I619" s="2"/>
      <c r="J619" s="2"/>
      <c r="K619" s="2"/>
      <c r="L619" s="2"/>
      <c r="M619" s="21"/>
      <c r="N619" s="134"/>
      <c r="O619" s="15"/>
    </row>
    <row r="620" spans="1:15" ht="15" customHeight="1" x14ac:dyDescent="0.3">
      <c r="C620" s="121"/>
      <c r="I620" s="2"/>
      <c r="J620" s="2"/>
      <c r="K620" s="2"/>
      <c r="L620" s="2"/>
      <c r="M620" s="21"/>
      <c r="N620" s="134"/>
      <c r="O620" s="15"/>
    </row>
    <row r="621" spans="1:15" ht="15" customHeight="1" x14ac:dyDescent="0.3">
      <c r="C621" s="121"/>
      <c r="I621" s="2"/>
      <c r="J621" s="2"/>
      <c r="K621" s="2"/>
      <c r="L621" s="2"/>
      <c r="M621" s="21"/>
      <c r="N621" s="134"/>
      <c r="O621" s="15"/>
    </row>
    <row r="622" spans="1:15" ht="15" customHeight="1" x14ac:dyDescent="0.3">
      <c r="C622" s="121"/>
      <c r="I622" s="2"/>
      <c r="J622" s="2"/>
      <c r="K622" s="2"/>
      <c r="L622" s="2"/>
      <c r="M622" s="21"/>
      <c r="N622" s="134"/>
      <c r="O622" s="15"/>
    </row>
    <row r="623" spans="1:15" ht="15" customHeight="1" x14ac:dyDescent="0.3">
      <c r="C623" s="121"/>
      <c r="I623" s="2"/>
      <c r="J623" s="2"/>
      <c r="K623" s="2"/>
      <c r="L623" s="2"/>
      <c r="M623" s="21"/>
      <c r="N623" s="134"/>
      <c r="O623" s="15"/>
    </row>
    <row r="624" spans="1:15" ht="15" customHeight="1" x14ac:dyDescent="0.3">
      <c r="C624" s="121"/>
      <c r="I624" s="2"/>
      <c r="J624" s="2"/>
      <c r="K624" s="2"/>
      <c r="L624" s="2"/>
      <c r="M624" s="21"/>
      <c r="N624" s="134"/>
      <c r="O624" s="15"/>
    </row>
    <row r="625" spans="3:15" ht="15" customHeight="1" x14ac:dyDescent="0.3">
      <c r="C625" s="121"/>
      <c r="I625" s="2"/>
      <c r="J625" s="2"/>
      <c r="K625" s="2"/>
      <c r="L625" s="2"/>
      <c r="M625" s="21"/>
      <c r="N625" s="134"/>
      <c r="O625" s="15"/>
    </row>
    <row r="626" spans="3:15" ht="15" customHeight="1" x14ac:dyDescent="0.3">
      <c r="C626" s="121"/>
      <c r="I626" s="2"/>
      <c r="J626" s="2"/>
      <c r="K626" s="2"/>
      <c r="L626" s="2"/>
      <c r="M626" s="21"/>
      <c r="N626" s="134"/>
      <c r="O626" s="15"/>
    </row>
    <row r="627" spans="3:15" ht="15" customHeight="1" x14ac:dyDescent="0.3">
      <c r="C627" s="121"/>
      <c r="I627" s="2"/>
      <c r="J627" s="2"/>
      <c r="K627" s="2"/>
      <c r="L627" s="2"/>
      <c r="M627" s="21"/>
      <c r="N627" s="134"/>
      <c r="O627" s="15"/>
    </row>
    <row r="628" spans="3:15" ht="15" customHeight="1" x14ac:dyDescent="0.3">
      <c r="C628" s="121"/>
      <c r="I628" s="2"/>
      <c r="J628" s="2"/>
      <c r="K628" s="2"/>
      <c r="L628" s="2"/>
      <c r="M628" s="21"/>
      <c r="N628" s="134"/>
      <c r="O628" s="15"/>
    </row>
    <row r="629" spans="3:15" ht="15" customHeight="1" x14ac:dyDescent="0.3">
      <c r="C629" s="121"/>
      <c r="I629" s="2"/>
      <c r="J629" s="2"/>
      <c r="K629" s="2"/>
      <c r="L629" s="2"/>
      <c r="M629" s="21"/>
      <c r="N629" s="134"/>
      <c r="O629" s="15"/>
    </row>
    <row r="630" spans="3:15" ht="15" customHeight="1" x14ac:dyDescent="0.3">
      <c r="C630" s="121"/>
      <c r="I630" s="2"/>
      <c r="J630" s="2"/>
      <c r="K630" s="2"/>
      <c r="L630" s="2"/>
      <c r="M630" s="21"/>
      <c r="N630" s="134"/>
      <c r="O630" s="15"/>
    </row>
    <row r="631" spans="3:15" ht="15" customHeight="1" x14ac:dyDescent="0.3">
      <c r="C631" s="121"/>
      <c r="I631" s="2"/>
      <c r="J631" s="2"/>
      <c r="K631" s="2"/>
      <c r="L631" s="2"/>
      <c r="M631" s="21"/>
      <c r="N631" s="134"/>
      <c r="O631" s="15"/>
    </row>
    <row r="632" spans="3:15" ht="15" customHeight="1" x14ac:dyDescent="0.3">
      <c r="C632" s="121"/>
      <c r="I632" s="2"/>
      <c r="J632" s="2"/>
      <c r="K632" s="2"/>
      <c r="L632" s="2"/>
      <c r="M632" s="21"/>
      <c r="N632" s="134"/>
      <c r="O632" s="15"/>
    </row>
    <row r="633" spans="3:15" ht="15" customHeight="1" x14ac:dyDescent="0.3">
      <c r="C633" s="121"/>
      <c r="I633" s="2"/>
      <c r="J633" s="2"/>
      <c r="K633" s="2"/>
      <c r="L633" s="2"/>
      <c r="M633" s="21"/>
      <c r="N633" s="134"/>
      <c r="O633" s="15"/>
    </row>
    <row r="634" spans="3:15" ht="15" customHeight="1" x14ac:dyDescent="0.3">
      <c r="C634" s="121"/>
      <c r="I634" s="2"/>
      <c r="J634" s="2"/>
      <c r="K634" s="2"/>
      <c r="L634" s="2"/>
      <c r="M634" s="21"/>
      <c r="N634" s="134"/>
      <c r="O634" s="15"/>
    </row>
    <row r="635" spans="3:15" ht="15" customHeight="1" x14ac:dyDescent="0.3">
      <c r="C635" s="121"/>
      <c r="I635" s="2"/>
      <c r="J635" s="2"/>
      <c r="K635" s="2"/>
      <c r="L635" s="2"/>
      <c r="M635" s="21"/>
      <c r="N635" s="134"/>
      <c r="O635" s="15"/>
    </row>
    <row r="636" spans="3:15" ht="15" customHeight="1" x14ac:dyDescent="0.3">
      <c r="C636" s="121"/>
      <c r="I636" s="2"/>
      <c r="J636" s="2"/>
      <c r="K636" s="2"/>
      <c r="L636" s="2"/>
      <c r="M636" s="21"/>
      <c r="N636" s="134"/>
      <c r="O636" s="15"/>
    </row>
    <row r="637" spans="3:15" ht="15" customHeight="1" x14ac:dyDescent="0.3">
      <c r="C637" s="121"/>
      <c r="I637" s="2"/>
      <c r="J637" s="2"/>
      <c r="K637" s="2"/>
      <c r="L637" s="2"/>
      <c r="M637" s="21"/>
      <c r="N637" s="134"/>
      <c r="O637" s="15"/>
    </row>
    <row r="638" spans="3:15" ht="15" customHeight="1" x14ac:dyDescent="0.3">
      <c r="C638" s="121"/>
      <c r="I638" s="2"/>
      <c r="J638" s="2"/>
      <c r="K638" s="2"/>
      <c r="L638" s="2"/>
      <c r="M638" s="21"/>
      <c r="N638" s="134"/>
      <c r="O638" s="15"/>
    </row>
    <row r="639" spans="3:15" ht="15" customHeight="1" x14ac:dyDescent="0.3">
      <c r="C639" s="121"/>
      <c r="I639" s="2"/>
      <c r="J639" s="2"/>
      <c r="K639" s="2"/>
      <c r="L639" s="2"/>
      <c r="M639" s="21"/>
      <c r="N639" s="134"/>
      <c r="O639" s="15"/>
    </row>
    <row r="640" spans="3:15" ht="15" customHeight="1" x14ac:dyDescent="0.3">
      <c r="C640" s="121"/>
      <c r="I640" s="2"/>
      <c r="J640" s="2"/>
      <c r="K640" s="2"/>
      <c r="L640" s="2"/>
      <c r="M640" s="21"/>
      <c r="N640" s="134"/>
      <c r="O640" s="15"/>
    </row>
    <row r="641" spans="3:15" ht="15" customHeight="1" x14ac:dyDescent="0.3">
      <c r="C641" s="121"/>
      <c r="I641" s="2"/>
      <c r="J641" s="2"/>
      <c r="K641" s="2"/>
      <c r="L641" s="2"/>
      <c r="M641" s="21"/>
      <c r="N641" s="134"/>
      <c r="O641" s="15"/>
    </row>
    <row r="642" spans="3:15" ht="15" customHeight="1" x14ac:dyDescent="0.3">
      <c r="C642" s="121"/>
      <c r="I642" s="2"/>
      <c r="J642" s="2"/>
      <c r="K642" s="2"/>
      <c r="L642" s="2"/>
      <c r="M642" s="21"/>
      <c r="N642" s="134"/>
      <c r="O642" s="15"/>
    </row>
    <row r="643" spans="3:15" ht="15" customHeight="1" x14ac:dyDescent="0.3">
      <c r="C643" s="121"/>
      <c r="I643" s="2"/>
      <c r="J643" s="2"/>
      <c r="K643" s="2"/>
      <c r="L643" s="2"/>
      <c r="M643" s="21"/>
      <c r="N643" s="134"/>
      <c r="O643" s="15"/>
    </row>
    <row r="644" spans="3:15" ht="15" customHeight="1" x14ac:dyDescent="0.3">
      <c r="C644" s="121"/>
      <c r="I644" s="2"/>
      <c r="J644" s="2"/>
      <c r="K644" s="2"/>
      <c r="L644" s="2"/>
      <c r="M644" s="21"/>
      <c r="N644" s="134"/>
      <c r="O644" s="15"/>
    </row>
    <row r="645" spans="3:15" ht="15" customHeight="1" x14ac:dyDescent="0.3">
      <c r="C645" s="121"/>
      <c r="I645" s="2"/>
      <c r="J645" s="2"/>
      <c r="K645" s="2"/>
      <c r="L645" s="2"/>
      <c r="M645" s="21"/>
      <c r="N645" s="134"/>
      <c r="O645" s="15"/>
    </row>
    <row r="646" spans="3:15" ht="15" customHeight="1" x14ac:dyDescent="0.3">
      <c r="C646" s="121"/>
      <c r="I646" s="2"/>
      <c r="J646" s="2"/>
      <c r="K646" s="2"/>
      <c r="L646" s="2"/>
      <c r="M646" s="21"/>
      <c r="N646" s="134"/>
      <c r="O646" s="15"/>
    </row>
    <row r="647" spans="3:15" ht="15" customHeight="1" x14ac:dyDescent="0.3">
      <c r="C647" s="121"/>
      <c r="I647" s="2"/>
      <c r="J647" s="2"/>
      <c r="K647" s="2"/>
      <c r="L647" s="2"/>
      <c r="M647" s="21"/>
      <c r="N647" s="134"/>
      <c r="O647" s="15"/>
    </row>
    <row r="648" spans="3:15" ht="15" customHeight="1" x14ac:dyDescent="0.3">
      <c r="C648" s="121"/>
      <c r="I648" s="2"/>
      <c r="J648" s="2"/>
      <c r="K648" s="2"/>
      <c r="L648" s="2"/>
      <c r="M648" s="21"/>
      <c r="N648" s="134"/>
      <c r="O648" s="15"/>
    </row>
    <row r="649" spans="3:15" ht="15" customHeight="1" x14ac:dyDescent="0.3">
      <c r="C649" s="121"/>
      <c r="I649" s="2"/>
      <c r="J649" s="2"/>
      <c r="K649" s="2"/>
      <c r="L649" s="2"/>
      <c r="M649" s="21"/>
      <c r="N649" s="134"/>
      <c r="O649" s="15"/>
    </row>
    <row r="650" spans="3:15" ht="15" customHeight="1" x14ac:dyDescent="0.3">
      <c r="C650" s="121"/>
      <c r="I650" s="2"/>
      <c r="J650" s="2"/>
      <c r="K650" s="2"/>
      <c r="L650" s="2"/>
      <c r="M650" s="21"/>
      <c r="N650" s="134"/>
      <c r="O650" s="15"/>
    </row>
    <row r="651" spans="3:15" ht="15" customHeight="1" x14ac:dyDescent="0.3">
      <c r="C651" s="121"/>
      <c r="I651" s="2"/>
      <c r="J651" s="2"/>
      <c r="K651" s="2"/>
      <c r="L651" s="2"/>
      <c r="M651" s="21"/>
      <c r="N651" s="134"/>
      <c r="O651" s="15"/>
    </row>
    <row r="652" spans="3:15" ht="15" customHeight="1" x14ac:dyDescent="0.3">
      <c r="C652" s="121"/>
      <c r="I652" s="2"/>
      <c r="J652" s="2"/>
      <c r="K652" s="2"/>
      <c r="L652" s="2"/>
      <c r="M652" s="21"/>
      <c r="N652" s="134"/>
      <c r="O652" s="15"/>
    </row>
    <row r="653" spans="3:15" ht="15" customHeight="1" x14ac:dyDescent="0.3">
      <c r="C653" s="121"/>
      <c r="I653" s="2"/>
      <c r="J653" s="2"/>
      <c r="K653" s="2"/>
      <c r="L653" s="2"/>
      <c r="M653" s="21"/>
      <c r="N653" s="134"/>
      <c r="O653" s="15"/>
    </row>
    <row r="654" spans="3:15" ht="15" customHeight="1" x14ac:dyDescent="0.3">
      <c r="C654" s="121"/>
      <c r="I654" s="2"/>
      <c r="J654" s="2"/>
      <c r="K654" s="2"/>
      <c r="L654" s="2"/>
      <c r="M654" s="21"/>
      <c r="N654" s="134"/>
      <c r="O654" s="15"/>
    </row>
    <row r="655" spans="3:15" ht="15" customHeight="1" x14ac:dyDescent="0.3">
      <c r="C655" s="121"/>
      <c r="I655" s="2"/>
      <c r="J655" s="2"/>
      <c r="K655" s="2"/>
      <c r="L655" s="2"/>
      <c r="M655" s="21"/>
      <c r="N655" s="134"/>
      <c r="O655" s="15"/>
    </row>
    <row r="656" spans="3:15" ht="15" customHeight="1" x14ac:dyDescent="0.3">
      <c r="C656" s="121"/>
      <c r="I656" s="2"/>
      <c r="J656" s="2"/>
      <c r="K656" s="2"/>
      <c r="L656" s="2"/>
      <c r="M656" s="21"/>
      <c r="N656" s="134"/>
      <c r="O656" s="15"/>
    </row>
    <row r="657" spans="3:15" ht="15" customHeight="1" x14ac:dyDescent="0.3">
      <c r="C657" s="121"/>
      <c r="I657" s="2"/>
      <c r="J657" s="2"/>
      <c r="K657" s="2"/>
      <c r="L657" s="2"/>
      <c r="M657" s="21"/>
      <c r="N657" s="134"/>
      <c r="O657" s="15"/>
    </row>
    <row r="658" spans="3:15" ht="15" customHeight="1" x14ac:dyDescent="0.3">
      <c r="C658" s="121"/>
      <c r="I658" s="2"/>
      <c r="J658" s="2"/>
      <c r="K658" s="2"/>
      <c r="L658" s="2"/>
      <c r="M658" s="21"/>
      <c r="N658" s="134"/>
      <c r="O658" s="15"/>
    </row>
    <row r="659" spans="3:15" ht="15" customHeight="1" x14ac:dyDescent="0.3">
      <c r="C659" s="121"/>
      <c r="I659" s="2"/>
      <c r="J659" s="2"/>
      <c r="K659" s="2"/>
      <c r="L659" s="2"/>
      <c r="M659" s="21"/>
      <c r="N659" s="134"/>
      <c r="O659" s="15"/>
    </row>
    <row r="660" spans="3:15" ht="15" customHeight="1" x14ac:dyDescent="0.3">
      <c r="C660" s="121"/>
      <c r="I660" s="2"/>
      <c r="J660" s="2"/>
      <c r="K660" s="2"/>
      <c r="L660" s="2"/>
      <c r="M660" s="21"/>
      <c r="N660" s="134"/>
      <c r="O660" s="15"/>
    </row>
    <row r="661" spans="3:15" ht="15" customHeight="1" x14ac:dyDescent="0.3">
      <c r="C661" s="121"/>
      <c r="I661" s="2"/>
      <c r="J661" s="2"/>
      <c r="K661" s="2"/>
      <c r="L661" s="2"/>
      <c r="M661" s="21"/>
      <c r="N661" s="134"/>
      <c r="O661" s="15"/>
    </row>
    <row r="662" spans="3:15" ht="15" customHeight="1" x14ac:dyDescent="0.3">
      <c r="C662" s="121"/>
      <c r="I662" s="2"/>
      <c r="J662" s="2"/>
      <c r="K662" s="2"/>
      <c r="L662" s="2"/>
      <c r="M662" s="21"/>
      <c r="N662" s="134"/>
      <c r="O662" s="15"/>
    </row>
    <row r="663" spans="3:15" ht="15" customHeight="1" x14ac:dyDescent="0.3">
      <c r="C663" s="121"/>
      <c r="I663" s="2"/>
      <c r="J663" s="2"/>
      <c r="K663" s="2"/>
      <c r="L663" s="2"/>
      <c r="M663" s="21"/>
      <c r="N663" s="134"/>
      <c r="O663" s="15"/>
    </row>
    <row r="664" spans="3:15" ht="15" customHeight="1" x14ac:dyDescent="0.3">
      <c r="C664" s="121"/>
      <c r="I664" s="2"/>
      <c r="J664" s="2"/>
      <c r="K664" s="2"/>
      <c r="L664" s="2"/>
      <c r="M664" s="21"/>
      <c r="N664" s="134"/>
      <c r="O664" s="15"/>
    </row>
    <row r="665" spans="3:15" ht="15" customHeight="1" x14ac:dyDescent="0.3">
      <c r="C665" s="121"/>
      <c r="I665" s="2"/>
      <c r="J665" s="2"/>
      <c r="K665" s="2"/>
      <c r="L665" s="2"/>
      <c r="M665" s="21"/>
      <c r="N665" s="134"/>
      <c r="O665" s="15"/>
    </row>
    <row r="666" spans="3:15" ht="15" customHeight="1" x14ac:dyDescent="0.3">
      <c r="C666" s="121"/>
      <c r="I666" s="2"/>
      <c r="J666" s="2"/>
      <c r="K666" s="2"/>
      <c r="L666" s="2"/>
      <c r="M666" s="21"/>
      <c r="N666" s="134"/>
      <c r="O666" s="15"/>
    </row>
    <row r="667" spans="3:15" ht="15" customHeight="1" x14ac:dyDescent="0.3">
      <c r="C667" s="121"/>
      <c r="I667" s="2"/>
      <c r="J667" s="2"/>
      <c r="K667" s="2"/>
      <c r="L667" s="2"/>
      <c r="M667" s="21"/>
      <c r="N667" s="134"/>
      <c r="O667" s="15"/>
    </row>
    <row r="668" spans="3:15" ht="15" customHeight="1" x14ac:dyDescent="0.3">
      <c r="C668" s="121"/>
      <c r="I668" s="2"/>
      <c r="J668" s="2"/>
      <c r="K668" s="2"/>
      <c r="L668" s="2"/>
      <c r="M668" s="21"/>
      <c r="N668" s="134"/>
      <c r="O668" s="15"/>
    </row>
    <row r="669" spans="3:15" ht="15" customHeight="1" x14ac:dyDescent="0.3">
      <c r="C669" s="121"/>
      <c r="I669" s="2"/>
      <c r="J669" s="2"/>
      <c r="K669" s="2"/>
      <c r="L669" s="2"/>
      <c r="M669" s="21"/>
      <c r="N669" s="134"/>
      <c r="O669" s="15"/>
    </row>
    <row r="670" spans="3:15" ht="15" customHeight="1" x14ac:dyDescent="0.3">
      <c r="C670" s="121"/>
      <c r="I670" s="2"/>
      <c r="J670" s="2"/>
      <c r="K670" s="2"/>
      <c r="L670" s="2"/>
      <c r="M670" s="21"/>
      <c r="N670" s="134"/>
      <c r="O670" s="15"/>
    </row>
    <row r="671" spans="3:15" ht="15" customHeight="1" x14ac:dyDescent="0.3">
      <c r="C671" s="121"/>
      <c r="I671" s="2"/>
      <c r="J671" s="2"/>
      <c r="K671" s="2"/>
      <c r="L671" s="2"/>
      <c r="M671" s="21"/>
      <c r="N671" s="134"/>
      <c r="O671" s="15"/>
    </row>
    <row r="672" spans="3:15" ht="15" customHeight="1" x14ac:dyDescent="0.3">
      <c r="C672" s="121"/>
      <c r="I672" s="2"/>
      <c r="J672" s="2"/>
      <c r="K672" s="2"/>
      <c r="L672" s="2"/>
      <c r="M672" s="21"/>
      <c r="N672" s="134"/>
      <c r="O672" s="15"/>
    </row>
    <row r="673" spans="3:15" ht="15" customHeight="1" x14ac:dyDescent="0.3">
      <c r="C673" s="121"/>
      <c r="I673" s="2"/>
      <c r="J673" s="2"/>
      <c r="K673" s="2"/>
      <c r="L673" s="2"/>
      <c r="M673" s="21"/>
      <c r="N673" s="134"/>
      <c r="O673" s="15"/>
    </row>
    <row r="674" spans="3:15" ht="15" customHeight="1" x14ac:dyDescent="0.3">
      <c r="C674" s="121"/>
      <c r="I674" s="2"/>
      <c r="J674" s="2"/>
      <c r="K674" s="2"/>
      <c r="L674" s="2"/>
      <c r="M674" s="21"/>
      <c r="N674" s="134"/>
      <c r="O674" s="15"/>
    </row>
    <row r="675" spans="3:15" ht="15" customHeight="1" x14ac:dyDescent="0.3">
      <c r="C675" s="121"/>
      <c r="I675" s="2"/>
      <c r="J675" s="2"/>
      <c r="K675" s="2"/>
      <c r="L675" s="2"/>
      <c r="M675" s="21"/>
      <c r="N675" s="134"/>
      <c r="O675" s="15"/>
    </row>
    <row r="676" spans="3:15" ht="15" customHeight="1" x14ac:dyDescent="0.3">
      <c r="C676" s="121"/>
      <c r="I676" s="2"/>
      <c r="J676" s="2"/>
      <c r="K676" s="2"/>
      <c r="L676" s="2"/>
      <c r="M676" s="21"/>
      <c r="N676" s="134"/>
      <c r="O676" s="15"/>
    </row>
    <row r="677" spans="3:15" ht="15" customHeight="1" x14ac:dyDescent="0.3">
      <c r="C677" s="121"/>
      <c r="I677" s="2"/>
      <c r="J677" s="2"/>
      <c r="K677" s="2"/>
      <c r="L677" s="2"/>
      <c r="M677" s="21"/>
      <c r="N677" s="134"/>
      <c r="O677" s="15"/>
    </row>
    <row r="678" spans="3:15" ht="15" customHeight="1" x14ac:dyDescent="0.3">
      <c r="C678" s="121"/>
      <c r="I678" s="2"/>
      <c r="J678" s="2"/>
      <c r="K678" s="2"/>
      <c r="L678" s="2"/>
      <c r="M678" s="21"/>
      <c r="N678" s="134"/>
      <c r="O678" s="15"/>
    </row>
    <row r="679" spans="3:15" ht="15" customHeight="1" x14ac:dyDescent="0.3">
      <c r="C679" s="121"/>
      <c r="I679" s="2"/>
      <c r="J679" s="2"/>
      <c r="K679" s="2"/>
      <c r="L679" s="2"/>
      <c r="M679" s="21"/>
      <c r="N679" s="134"/>
      <c r="O679" s="15"/>
    </row>
    <row r="680" spans="3:15" ht="15" customHeight="1" x14ac:dyDescent="0.3">
      <c r="C680" s="121"/>
      <c r="I680" s="2"/>
      <c r="J680" s="2"/>
      <c r="K680" s="2"/>
      <c r="L680" s="2"/>
      <c r="M680" s="21"/>
      <c r="N680" s="134"/>
      <c r="O680" s="15"/>
    </row>
    <row r="681" spans="3:15" ht="15" customHeight="1" x14ac:dyDescent="0.3">
      <c r="C681" s="121"/>
      <c r="I681" s="2"/>
      <c r="J681" s="2"/>
      <c r="K681" s="2"/>
      <c r="L681" s="2"/>
      <c r="M681" s="21"/>
      <c r="N681" s="134"/>
      <c r="O681" s="15"/>
    </row>
    <row r="682" spans="3:15" ht="15" customHeight="1" x14ac:dyDescent="0.3">
      <c r="C682" s="121"/>
      <c r="I682" s="2"/>
      <c r="J682" s="2"/>
      <c r="K682" s="2"/>
      <c r="L682" s="2"/>
      <c r="M682" s="21"/>
      <c r="N682" s="134"/>
      <c r="O682" s="15"/>
    </row>
    <row r="683" spans="3:15" ht="15" customHeight="1" x14ac:dyDescent="0.3">
      <c r="C683" s="121"/>
      <c r="I683" s="2"/>
      <c r="J683" s="2"/>
      <c r="K683" s="2"/>
      <c r="L683" s="2"/>
      <c r="M683" s="21"/>
      <c r="N683" s="134"/>
      <c r="O683" s="15"/>
    </row>
    <row r="684" spans="3:15" ht="15" customHeight="1" x14ac:dyDescent="0.3">
      <c r="C684" s="121"/>
      <c r="I684" s="2"/>
      <c r="J684" s="2"/>
      <c r="K684" s="2"/>
      <c r="L684" s="2"/>
      <c r="M684" s="21"/>
      <c r="N684" s="134"/>
      <c r="O684" s="15"/>
    </row>
    <row r="685" spans="3:15" ht="15" customHeight="1" x14ac:dyDescent="0.3">
      <c r="C685" s="121"/>
      <c r="I685" s="2"/>
      <c r="J685" s="2"/>
      <c r="K685" s="2"/>
      <c r="L685" s="2"/>
      <c r="M685" s="21"/>
      <c r="N685" s="134"/>
      <c r="O685" s="15"/>
    </row>
    <row r="686" spans="3:15" ht="15" customHeight="1" x14ac:dyDescent="0.3">
      <c r="C686" s="121"/>
      <c r="I686" s="2"/>
      <c r="J686" s="2"/>
      <c r="K686" s="2"/>
      <c r="L686" s="2"/>
      <c r="M686" s="21"/>
      <c r="N686" s="134"/>
      <c r="O686" s="15"/>
    </row>
    <row r="687" spans="3:15" ht="15" customHeight="1" x14ac:dyDescent="0.3">
      <c r="C687" s="121"/>
      <c r="I687" s="2"/>
      <c r="J687" s="2"/>
      <c r="K687" s="2"/>
      <c r="L687" s="2"/>
      <c r="M687" s="21"/>
      <c r="N687" s="134"/>
      <c r="O687" s="15"/>
    </row>
    <row r="688" spans="3:15" ht="15" customHeight="1" x14ac:dyDescent="0.3">
      <c r="C688" s="121"/>
      <c r="I688" s="2"/>
      <c r="J688" s="2"/>
      <c r="K688" s="2"/>
      <c r="L688" s="2"/>
      <c r="M688" s="21"/>
      <c r="N688" s="134"/>
      <c r="O688" s="15"/>
    </row>
    <row r="689" spans="3:15" ht="15" customHeight="1" x14ac:dyDescent="0.3">
      <c r="C689" s="121"/>
      <c r="I689" s="2"/>
      <c r="J689" s="2"/>
      <c r="K689" s="2"/>
      <c r="L689" s="2"/>
      <c r="M689" s="21"/>
      <c r="N689" s="134"/>
      <c r="O689" s="15"/>
    </row>
    <row r="690" spans="3:15" ht="15" customHeight="1" x14ac:dyDescent="0.3">
      <c r="C690" s="121"/>
      <c r="I690" s="2"/>
      <c r="J690" s="2"/>
      <c r="K690" s="2"/>
      <c r="L690" s="2"/>
      <c r="M690" s="21"/>
      <c r="N690" s="134"/>
      <c r="O690" s="15"/>
    </row>
    <row r="691" spans="3:15" ht="15" customHeight="1" x14ac:dyDescent="0.3">
      <c r="I691" s="2"/>
      <c r="J691" s="2"/>
      <c r="K691" s="2"/>
      <c r="L691" s="2"/>
      <c r="M691" s="21"/>
      <c r="N691" s="134"/>
      <c r="O691" s="15"/>
    </row>
  </sheetData>
  <autoFilter ref="A1:M535"/>
  <sortState ref="A1:AT710">
    <sortCondition ref="F1:F710"/>
  </sortState>
  <mergeCells count="5">
    <mergeCell ref="N10:O10"/>
    <mergeCell ref="N340:P340"/>
    <mergeCell ref="A536:H536"/>
    <mergeCell ref="I536:M536"/>
    <mergeCell ref="N23:P23"/>
  </mergeCells>
  <pageMargins left="0.25" right="0.25" top="0.75" bottom="0.75" header="0" footer="0"/>
  <pageSetup scale="48" fitToHeight="0" orientation="landscape" r:id="rId1"/>
  <headerFooter>
    <oddHeader xml:space="preserve">&amp;C&amp;"-,Bold"
 DUTCHESS BOCES COOPERATIVE FOOD AND GROCERY BID #&amp;K0000002425-04&amp;K000000
BID ITEMS LIST -  FOOD ITEMS -USAGE&amp;K000000 JULY 1, 2024 THROUGH JUNE 30, 2025&amp;K000000
</oddHead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89"/>
  <sheetViews>
    <sheetView zoomScaleNormal="100" workbookViewId="0">
      <selection activeCell="U52" sqref="U52"/>
    </sheetView>
  </sheetViews>
  <sheetFormatPr defaultColWidth="14.44140625" defaultRowHeight="15" customHeight="1" x14ac:dyDescent="0.3"/>
  <cols>
    <col min="1" max="1" width="8.6640625" customWidth="1"/>
    <col min="2" max="2" width="32.88671875" customWidth="1"/>
    <col min="3" max="3" width="32.88671875" hidden="1" customWidth="1"/>
    <col min="4" max="4" width="13.6640625" customWidth="1"/>
    <col min="5" max="5" width="8.6640625" customWidth="1"/>
    <col min="6" max="6" width="14.88671875" customWidth="1"/>
    <col min="7" max="7" width="8.88671875" customWidth="1"/>
    <col min="8" max="8" width="13.109375" customWidth="1"/>
    <col min="9" max="9" width="8.88671875" customWidth="1"/>
    <col min="10" max="10" width="11.6640625" customWidth="1"/>
    <col min="11" max="11" width="8.88671875" customWidth="1"/>
    <col min="12" max="12" width="11.6640625" customWidth="1"/>
    <col min="13" max="13" width="8.88671875" customWidth="1"/>
    <col min="14" max="14" width="15.5546875" customWidth="1"/>
    <col min="15" max="17" width="8.88671875" customWidth="1"/>
    <col min="18" max="18" width="11.6640625" customWidth="1"/>
    <col min="19" max="24" width="8.6640625" customWidth="1"/>
  </cols>
  <sheetData>
    <row r="1" spans="1:24" ht="57" customHeight="1" thickBot="1" x14ac:dyDescent="0.35">
      <c r="A1" s="8" t="s">
        <v>1006</v>
      </c>
      <c r="B1" s="9" t="s">
        <v>40</v>
      </c>
      <c r="C1" s="10" t="s">
        <v>47</v>
      </c>
      <c r="D1" s="11" t="s">
        <v>43</v>
      </c>
      <c r="E1" s="12" t="s">
        <v>46</v>
      </c>
      <c r="F1" s="13" t="s">
        <v>1007</v>
      </c>
      <c r="G1" s="12" t="s">
        <v>46</v>
      </c>
      <c r="H1" s="13" t="s">
        <v>1007</v>
      </c>
      <c r="I1" s="12" t="s">
        <v>46</v>
      </c>
      <c r="J1" s="13" t="s">
        <v>1007</v>
      </c>
      <c r="K1" s="12" t="s">
        <v>46</v>
      </c>
      <c r="L1" s="13" t="s">
        <v>1007</v>
      </c>
      <c r="M1" s="12" t="s">
        <v>46</v>
      </c>
      <c r="N1" s="13" t="s">
        <v>1007</v>
      </c>
      <c r="O1" s="12" t="s">
        <v>46</v>
      </c>
      <c r="P1" s="13" t="s">
        <v>1007</v>
      </c>
      <c r="Q1" s="12" t="s">
        <v>46</v>
      </c>
      <c r="R1" s="13" t="s">
        <v>1007</v>
      </c>
    </row>
    <row r="2" spans="1:24" ht="24.6" thickBot="1" x14ac:dyDescent="0.35">
      <c r="A2" s="31" t="s">
        <v>64</v>
      </c>
      <c r="B2" s="170" t="s">
        <v>1572</v>
      </c>
      <c r="C2" s="14"/>
      <c r="D2" s="43"/>
      <c r="E2" s="47"/>
      <c r="F2" s="49"/>
      <c r="G2" s="47"/>
      <c r="H2" s="48"/>
      <c r="I2" s="47"/>
      <c r="J2" s="48"/>
      <c r="K2" s="47"/>
      <c r="L2" s="48"/>
      <c r="M2" s="47"/>
      <c r="N2" s="49"/>
      <c r="O2" s="40"/>
      <c r="P2" s="41"/>
      <c r="Q2" s="40"/>
      <c r="R2" s="41"/>
      <c r="U2" s="169"/>
    </row>
    <row r="3" spans="1:24" ht="36.6" thickBot="1" x14ac:dyDescent="0.35">
      <c r="A3" s="31" t="s">
        <v>66</v>
      </c>
      <c r="B3" s="23" t="s">
        <v>1234</v>
      </c>
      <c r="C3" s="14"/>
      <c r="D3" s="35"/>
      <c r="E3" s="36"/>
      <c r="F3" s="37"/>
      <c r="G3" s="36"/>
      <c r="H3" s="37"/>
      <c r="I3" s="38"/>
      <c r="J3" s="39"/>
      <c r="K3" s="40"/>
      <c r="L3" s="41"/>
      <c r="M3" s="40"/>
      <c r="N3" s="41"/>
      <c r="O3" s="40"/>
      <c r="P3" s="41"/>
      <c r="Q3" s="40"/>
      <c r="R3" s="41"/>
    </row>
    <row r="4" spans="1:24" ht="48.6" thickBot="1" x14ac:dyDescent="0.35">
      <c r="A4" s="31" t="s">
        <v>73</v>
      </c>
      <c r="B4" s="25" t="s">
        <v>1232</v>
      </c>
      <c r="C4" s="14"/>
      <c r="D4" s="43"/>
      <c r="E4" s="40"/>
      <c r="F4" s="41"/>
      <c r="G4" s="40"/>
      <c r="H4" s="41"/>
      <c r="I4" s="40"/>
      <c r="J4" s="41"/>
      <c r="K4" s="40"/>
      <c r="L4" s="41"/>
      <c r="M4" s="40"/>
      <c r="N4" s="41"/>
      <c r="O4" s="40"/>
      <c r="P4" s="41"/>
      <c r="Q4" s="40"/>
      <c r="R4" s="41"/>
    </row>
    <row r="5" spans="1:24" ht="36.6" thickBot="1" x14ac:dyDescent="0.35">
      <c r="A5" s="31" t="s">
        <v>48</v>
      </c>
      <c r="B5" s="26" t="s">
        <v>1228</v>
      </c>
      <c r="C5" s="14"/>
      <c r="D5" s="43"/>
      <c r="E5" s="40"/>
      <c r="F5" s="41"/>
      <c r="G5" s="40"/>
      <c r="H5" s="41"/>
      <c r="I5" s="40"/>
      <c r="J5" s="41"/>
      <c r="K5" s="40"/>
      <c r="L5" s="41"/>
      <c r="M5" s="40"/>
      <c r="N5" s="41"/>
      <c r="O5" s="40"/>
      <c r="P5" s="41"/>
      <c r="Q5" s="40"/>
      <c r="R5" s="41"/>
      <c r="S5" s="2"/>
      <c r="T5" s="2"/>
      <c r="U5" s="2"/>
      <c r="V5" s="2"/>
      <c r="W5" s="2"/>
      <c r="X5" s="2"/>
    </row>
    <row r="6" spans="1:24" ht="48.6" thickBot="1" x14ac:dyDescent="0.35">
      <c r="A6" s="31" t="s">
        <v>76</v>
      </c>
      <c r="B6" s="27" t="s">
        <v>1273</v>
      </c>
      <c r="C6" s="14"/>
      <c r="D6" s="35"/>
      <c r="E6" s="44"/>
      <c r="F6" s="64"/>
      <c r="G6" s="44"/>
      <c r="H6" s="63"/>
      <c r="I6" s="44"/>
      <c r="J6" s="64"/>
      <c r="K6" s="44"/>
      <c r="L6" s="64"/>
      <c r="M6" s="44"/>
      <c r="N6" s="64"/>
      <c r="O6" s="40"/>
      <c r="P6" s="41"/>
      <c r="Q6" s="40"/>
      <c r="R6" s="41"/>
    </row>
    <row r="7" spans="1:24" thickBot="1" x14ac:dyDescent="0.35">
      <c r="A7" s="31" t="s">
        <v>78</v>
      </c>
      <c r="B7" s="27" t="s">
        <v>1274</v>
      </c>
      <c r="C7" s="14"/>
      <c r="D7" s="46"/>
      <c r="E7" s="40"/>
      <c r="F7" s="41"/>
      <c r="G7" s="40"/>
      <c r="H7" s="41"/>
      <c r="I7" s="40"/>
      <c r="J7" s="41"/>
      <c r="K7" s="40"/>
      <c r="L7" s="41"/>
      <c r="M7" s="40"/>
      <c r="N7" s="41"/>
      <c r="O7" s="40"/>
      <c r="P7" s="41"/>
      <c r="Q7" s="40"/>
      <c r="R7" s="41"/>
    </row>
    <row r="8" spans="1:24" ht="24.6" thickBot="1" x14ac:dyDescent="0.35">
      <c r="A8" s="31" t="s">
        <v>82</v>
      </c>
      <c r="B8" s="28" t="s">
        <v>56</v>
      </c>
      <c r="C8" s="14"/>
      <c r="D8" s="43"/>
      <c r="E8" s="47"/>
      <c r="F8" s="48"/>
      <c r="G8" s="47"/>
      <c r="H8" s="48"/>
      <c r="I8" s="47"/>
      <c r="J8" s="48"/>
      <c r="K8" s="47"/>
      <c r="L8" s="49"/>
      <c r="M8" s="47"/>
      <c r="N8" s="49"/>
      <c r="O8" s="47"/>
      <c r="P8" s="48"/>
      <c r="Q8" s="47"/>
      <c r="R8" s="48"/>
    </row>
    <row r="9" spans="1:24" ht="24.6" thickBot="1" x14ac:dyDescent="0.35">
      <c r="A9" s="31" t="s">
        <v>84</v>
      </c>
      <c r="B9" s="24" t="s">
        <v>1233</v>
      </c>
      <c r="C9" s="14"/>
      <c r="D9" s="46"/>
      <c r="E9" s="40"/>
      <c r="F9" s="41"/>
      <c r="G9" s="40"/>
      <c r="H9" s="41"/>
      <c r="I9" s="40"/>
      <c r="J9" s="41"/>
      <c r="K9" s="40"/>
      <c r="L9" s="41"/>
      <c r="M9" s="40"/>
      <c r="N9" s="41"/>
      <c r="O9" s="40"/>
      <c r="P9" s="41"/>
      <c r="Q9" s="40"/>
      <c r="R9" s="41"/>
    </row>
    <row r="10" spans="1:24" ht="48.6" thickBot="1" x14ac:dyDescent="0.35">
      <c r="A10" s="31" t="s">
        <v>522</v>
      </c>
      <c r="B10" s="25" t="s">
        <v>1230</v>
      </c>
      <c r="C10" s="14"/>
      <c r="D10" s="43"/>
      <c r="E10" s="40"/>
      <c r="F10" s="41"/>
      <c r="G10" s="40"/>
      <c r="H10" s="41"/>
      <c r="I10" s="40"/>
      <c r="J10" s="41"/>
      <c r="K10" s="40"/>
      <c r="L10" s="41"/>
      <c r="M10" s="40"/>
      <c r="N10" s="41"/>
      <c r="O10" s="40"/>
      <c r="P10" s="41"/>
      <c r="Q10" s="40"/>
      <c r="R10" s="41"/>
    </row>
    <row r="11" spans="1:24" ht="108.6" thickBot="1" x14ac:dyDescent="0.35">
      <c r="A11" s="31" t="s">
        <v>88</v>
      </c>
      <c r="B11" s="25" t="s">
        <v>1391</v>
      </c>
      <c r="C11" s="14"/>
      <c r="D11" s="43"/>
      <c r="E11" s="40"/>
      <c r="F11" s="41"/>
      <c r="G11" s="40"/>
      <c r="H11" s="41"/>
      <c r="I11" s="40"/>
      <c r="J11" s="41"/>
      <c r="K11" s="40"/>
      <c r="L11" s="41"/>
      <c r="M11" s="40"/>
      <c r="N11" s="41"/>
      <c r="O11" s="40"/>
      <c r="P11" s="41"/>
      <c r="Q11" s="40"/>
      <c r="R11" s="41"/>
    </row>
    <row r="12" spans="1:24" ht="24.6" thickBot="1" x14ac:dyDescent="0.35">
      <c r="A12" s="31" t="s">
        <v>1235</v>
      </c>
      <c r="B12" s="24" t="s">
        <v>1397</v>
      </c>
      <c r="C12" s="14"/>
      <c r="D12" s="43"/>
      <c r="E12" s="40"/>
      <c r="F12" s="41"/>
      <c r="G12" s="40"/>
      <c r="H12" s="41"/>
      <c r="I12" s="40"/>
      <c r="J12" s="41"/>
      <c r="K12" s="40"/>
      <c r="L12" s="41"/>
      <c r="M12" s="40"/>
      <c r="N12" s="41"/>
      <c r="O12" s="40"/>
      <c r="P12" s="41"/>
      <c r="Q12" s="40"/>
      <c r="R12" s="41"/>
    </row>
    <row r="13" spans="1:24" ht="24.6" thickBot="1" x14ac:dyDescent="0.35">
      <c r="A13" s="31" t="s">
        <v>523</v>
      </c>
      <c r="B13" s="24" t="s">
        <v>1396</v>
      </c>
      <c r="C13" s="14"/>
      <c r="D13" s="43"/>
      <c r="E13" s="40"/>
      <c r="F13" s="41"/>
      <c r="G13" s="40"/>
      <c r="H13" s="41"/>
      <c r="I13" s="40"/>
      <c r="J13" s="41"/>
      <c r="K13" s="40"/>
      <c r="L13" s="41"/>
      <c r="M13" s="40"/>
      <c r="N13" s="41"/>
      <c r="O13" s="40"/>
      <c r="P13" s="41"/>
      <c r="Q13" s="40"/>
      <c r="R13" s="41"/>
    </row>
    <row r="14" spans="1:24" ht="24.6" thickBot="1" x14ac:dyDescent="0.35">
      <c r="A14" s="32" t="s">
        <v>1008</v>
      </c>
      <c r="B14" s="29" t="s">
        <v>1205</v>
      </c>
      <c r="C14" s="14"/>
      <c r="D14" s="42"/>
      <c r="E14" s="50"/>
      <c r="F14" s="51"/>
      <c r="G14" s="40"/>
      <c r="H14" s="41"/>
      <c r="I14" s="40"/>
      <c r="J14" s="41"/>
      <c r="K14" s="40"/>
      <c r="L14" s="41"/>
      <c r="M14" s="40"/>
      <c r="N14" s="41"/>
      <c r="O14" s="40"/>
      <c r="P14" s="41"/>
      <c r="Q14" s="40"/>
      <c r="R14" s="41"/>
    </row>
    <row r="15" spans="1:24" ht="60.6" thickBot="1" x14ac:dyDescent="0.35">
      <c r="A15" s="201" t="s">
        <v>1009</v>
      </c>
      <c r="B15" s="206" t="s">
        <v>1773</v>
      </c>
      <c r="C15" s="14"/>
      <c r="D15" s="43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2"/>
      <c r="T15" s="2"/>
      <c r="U15" s="2"/>
      <c r="V15" s="2"/>
      <c r="W15" s="2"/>
      <c r="X15" s="2"/>
    </row>
    <row r="16" spans="1:24" ht="48.6" thickBot="1" x14ac:dyDescent="0.35">
      <c r="A16" s="201" t="s">
        <v>1010</v>
      </c>
      <c r="B16" s="206" t="s">
        <v>1774</v>
      </c>
      <c r="C16" s="14"/>
      <c r="D16" s="202"/>
      <c r="E16" s="203"/>
      <c r="F16" s="204"/>
      <c r="G16" s="203"/>
      <c r="H16" s="204"/>
      <c r="I16" s="205"/>
      <c r="J16" s="48"/>
      <c r="K16" s="205"/>
      <c r="L16" s="48"/>
      <c r="M16" s="40"/>
      <c r="N16" s="41"/>
      <c r="O16" s="40"/>
      <c r="P16" s="41"/>
      <c r="Q16" s="40"/>
      <c r="R16" s="41"/>
    </row>
    <row r="17" spans="1:18" ht="24.6" thickBot="1" x14ac:dyDescent="0.35">
      <c r="A17" s="32" t="s">
        <v>1011</v>
      </c>
      <c r="B17" s="29" t="s">
        <v>95</v>
      </c>
      <c r="C17" s="14"/>
      <c r="D17" s="43"/>
      <c r="E17" s="40"/>
      <c r="F17" s="41"/>
      <c r="G17" s="40"/>
      <c r="H17" s="41"/>
      <c r="I17" s="40"/>
      <c r="J17" s="41"/>
      <c r="K17" s="40"/>
      <c r="L17" s="41"/>
      <c r="M17" s="40"/>
      <c r="N17" s="41"/>
      <c r="O17" s="40"/>
      <c r="P17" s="41"/>
      <c r="Q17" s="40"/>
      <c r="R17" s="41"/>
    </row>
    <row r="18" spans="1:18" ht="36.6" thickBot="1" x14ac:dyDescent="0.35">
      <c r="A18" s="32" t="s">
        <v>1012</v>
      </c>
      <c r="B18" s="29" t="s">
        <v>98</v>
      </c>
      <c r="C18" s="14"/>
      <c r="D18" s="43"/>
      <c r="E18" s="40"/>
      <c r="F18" s="41"/>
      <c r="G18" s="40"/>
      <c r="H18" s="41"/>
      <c r="I18" s="40"/>
      <c r="J18" s="41"/>
      <c r="K18" s="40"/>
      <c r="L18" s="41"/>
      <c r="M18" s="40"/>
      <c r="N18" s="41"/>
      <c r="O18" s="40"/>
      <c r="P18" s="41"/>
      <c r="Q18" s="40"/>
      <c r="R18" s="41"/>
    </row>
    <row r="19" spans="1:18" ht="24.6" thickBot="1" x14ac:dyDescent="0.35">
      <c r="A19" s="32" t="s">
        <v>1013</v>
      </c>
      <c r="B19" s="29" t="s">
        <v>99</v>
      </c>
      <c r="C19" s="14"/>
      <c r="D19" s="42"/>
      <c r="E19" s="50"/>
      <c r="F19" s="51"/>
      <c r="G19" s="50"/>
      <c r="H19" s="51"/>
      <c r="I19" s="40"/>
      <c r="J19" s="41"/>
      <c r="K19" s="40"/>
      <c r="L19" s="41"/>
      <c r="M19" s="40"/>
      <c r="N19" s="41"/>
      <c r="O19" s="40"/>
      <c r="P19" s="41"/>
      <c r="Q19" s="40"/>
      <c r="R19" s="41"/>
    </row>
    <row r="20" spans="1:18" ht="24.6" thickBot="1" x14ac:dyDescent="0.35">
      <c r="A20" s="32" t="s">
        <v>1196</v>
      </c>
      <c r="B20" s="29" t="s">
        <v>101</v>
      </c>
      <c r="C20" s="14"/>
      <c r="D20" s="43"/>
      <c r="E20" s="40"/>
      <c r="F20" s="41"/>
      <c r="G20" s="40"/>
      <c r="H20" s="41"/>
      <c r="I20" s="40"/>
      <c r="J20" s="41"/>
      <c r="K20" s="40"/>
      <c r="L20" s="41"/>
      <c r="M20" s="40"/>
      <c r="N20" s="41"/>
      <c r="O20" s="40"/>
      <c r="P20" s="41"/>
      <c r="Q20" s="40"/>
      <c r="R20" s="41"/>
    </row>
    <row r="21" spans="1:18" ht="24.6" thickBot="1" x14ac:dyDescent="0.35">
      <c r="A21" s="32" t="s">
        <v>1103</v>
      </c>
      <c r="B21" s="29" t="s">
        <v>102</v>
      </c>
      <c r="C21" s="14"/>
      <c r="D21" s="43"/>
      <c r="E21" s="40"/>
      <c r="F21" s="41"/>
      <c r="G21" s="40"/>
      <c r="H21" s="41"/>
      <c r="I21" s="40"/>
      <c r="J21" s="41"/>
      <c r="K21" s="40"/>
      <c r="L21" s="41"/>
      <c r="M21" s="40"/>
      <c r="N21" s="41"/>
      <c r="O21" s="40"/>
      <c r="P21" s="41"/>
      <c r="Q21" s="40"/>
      <c r="R21" s="41"/>
    </row>
    <row r="22" spans="1:18" ht="36.6" thickBot="1" x14ac:dyDescent="0.35">
      <c r="A22" s="32" t="s">
        <v>1014</v>
      </c>
      <c r="B22" s="29" t="s">
        <v>1197</v>
      </c>
      <c r="C22" s="14"/>
      <c r="D22" s="42"/>
      <c r="E22" s="50"/>
      <c r="F22" s="51"/>
      <c r="G22" s="50"/>
      <c r="H22" s="51"/>
      <c r="I22" s="50"/>
      <c r="J22" s="51"/>
      <c r="K22" s="50"/>
      <c r="L22" s="51"/>
      <c r="M22" s="40"/>
      <c r="N22" s="41"/>
      <c r="O22" s="40"/>
      <c r="P22" s="41"/>
      <c r="Q22" s="40"/>
      <c r="R22" s="41"/>
    </row>
    <row r="23" spans="1:18" ht="48.6" thickBot="1" x14ac:dyDescent="0.35">
      <c r="A23" s="32" t="s">
        <v>1016</v>
      </c>
      <c r="B23" s="28" t="s">
        <v>527</v>
      </c>
      <c r="C23" s="14"/>
      <c r="D23" s="42"/>
      <c r="E23" s="50"/>
      <c r="F23" s="51"/>
      <c r="G23" s="50"/>
      <c r="H23" s="51"/>
      <c r="I23" s="50"/>
      <c r="J23" s="51"/>
      <c r="K23" s="40"/>
      <c r="L23" s="41"/>
      <c r="M23" s="40"/>
      <c r="N23" s="41"/>
      <c r="O23" s="40"/>
      <c r="P23" s="41"/>
      <c r="Q23" s="40"/>
      <c r="R23" s="41"/>
    </row>
    <row r="24" spans="1:18" s="16" customFormat="1" ht="48.6" thickBot="1" x14ac:dyDescent="0.35">
      <c r="A24" s="31" t="s">
        <v>1111</v>
      </c>
      <c r="B24" s="173" t="s">
        <v>1575</v>
      </c>
      <c r="C24" s="14"/>
      <c r="D24" s="42"/>
      <c r="E24" s="50"/>
      <c r="F24" s="51"/>
      <c r="G24" s="50"/>
      <c r="H24" s="51"/>
      <c r="I24" s="50"/>
      <c r="J24" s="51"/>
      <c r="K24" s="40"/>
      <c r="L24" s="41"/>
      <c r="M24" s="40"/>
      <c r="N24" s="41"/>
      <c r="O24" s="40"/>
      <c r="P24" s="41"/>
      <c r="Q24" s="40"/>
      <c r="R24" s="41"/>
    </row>
    <row r="25" spans="1:18" ht="36.6" thickBot="1" x14ac:dyDescent="0.35">
      <c r="A25" s="31" t="s">
        <v>1031</v>
      </c>
      <c r="B25" s="25" t="s">
        <v>1211</v>
      </c>
      <c r="C25" s="14"/>
      <c r="D25" s="43"/>
      <c r="E25" s="40"/>
      <c r="F25" s="41"/>
      <c r="G25" s="40"/>
      <c r="H25" s="41"/>
      <c r="I25" s="40"/>
      <c r="J25" s="41"/>
      <c r="K25" s="40"/>
      <c r="L25" s="41"/>
      <c r="M25" s="40"/>
      <c r="N25" s="41"/>
      <c r="O25" s="40"/>
      <c r="P25" s="41"/>
      <c r="Q25" s="40"/>
      <c r="R25" s="41"/>
    </row>
    <row r="26" spans="1:18" ht="60.6" thickBot="1" x14ac:dyDescent="0.35">
      <c r="A26" s="31" t="s">
        <v>1126</v>
      </c>
      <c r="B26" s="24" t="s">
        <v>1226</v>
      </c>
      <c r="C26" s="14"/>
      <c r="D26" s="55"/>
      <c r="E26" s="54"/>
      <c r="F26" s="45"/>
      <c r="G26" s="54"/>
      <c r="H26" s="45"/>
      <c r="I26" s="54"/>
      <c r="J26" s="45"/>
      <c r="K26" s="54"/>
      <c r="L26" s="45"/>
      <c r="M26" s="54"/>
      <c r="N26" s="45"/>
      <c r="O26" s="40"/>
      <c r="P26" s="41"/>
      <c r="Q26" s="40"/>
      <c r="R26" s="41"/>
    </row>
    <row r="27" spans="1:18" ht="36.6" thickBot="1" x14ac:dyDescent="0.35">
      <c r="A27" s="31" t="s">
        <v>607</v>
      </c>
      <c r="B27" s="29" t="s">
        <v>168</v>
      </c>
      <c r="C27" s="14"/>
      <c r="D27" s="42"/>
      <c r="E27" s="50"/>
      <c r="F27" s="51"/>
      <c r="G27" s="40"/>
      <c r="H27" s="41"/>
      <c r="I27" s="40"/>
      <c r="J27" s="41"/>
      <c r="K27" s="40"/>
      <c r="L27" s="41"/>
      <c r="M27" s="40"/>
      <c r="N27" s="41"/>
      <c r="O27" s="40"/>
      <c r="P27" s="41"/>
      <c r="Q27" s="40"/>
      <c r="R27" s="41"/>
    </row>
    <row r="28" spans="1:18" ht="36.6" thickBot="1" x14ac:dyDescent="0.35">
      <c r="A28" s="31" t="s">
        <v>612</v>
      </c>
      <c r="B28" s="24" t="s">
        <v>1215</v>
      </c>
      <c r="C28" s="14"/>
      <c r="D28" s="42"/>
      <c r="E28" s="50"/>
      <c r="F28" s="51"/>
      <c r="G28" s="40"/>
      <c r="H28" s="41"/>
      <c r="I28" s="40"/>
      <c r="J28" s="41"/>
      <c r="K28" s="40"/>
      <c r="L28" s="41"/>
      <c r="M28" s="40"/>
      <c r="N28" s="41"/>
      <c r="O28" s="40"/>
      <c r="P28" s="41"/>
      <c r="Q28" s="40"/>
      <c r="R28" s="41"/>
    </row>
    <row r="29" spans="1:18" ht="36.6" thickBot="1" x14ac:dyDescent="0.35">
      <c r="A29" s="31" t="s">
        <v>689</v>
      </c>
      <c r="B29" s="29" t="s">
        <v>654</v>
      </c>
      <c r="C29" s="14"/>
      <c r="D29" s="43"/>
      <c r="E29" s="40"/>
      <c r="F29" s="41"/>
      <c r="G29" s="40"/>
      <c r="H29" s="41"/>
      <c r="I29" s="40"/>
      <c r="J29" s="41"/>
      <c r="K29" s="40"/>
      <c r="L29" s="41"/>
      <c r="M29" s="40"/>
      <c r="N29" s="41"/>
      <c r="O29" s="40"/>
      <c r="P29" s="41"/>
      <c r="Q29" s="40"/>
      <c r="R29" s="41"/>
    </row>
    <row r="30" spans="1:18" ht="36.6" thickBot="1" x14ac:dyDescent="0.35">
      <c r="A30" s="31" t="s">
        <v>709</v>
      </c>
      <c r="B30" s="29" t="s">
        <v>218</v>
      </c>
      <c r="C30" s="17"/>
      <c r="D30" s="55"/>
      <c r="E30" s="52"/>
      <c r="F30" s="53"/>
      <c r="G30" s="52"/>
      <c r="H30" s="53"/>
      <c r="I30" s="54"/>
      <c r="J30" s="45"/>
      <c r="K30" s="54"/>
      <c r="L30" s="41"/>
      <c r="M30" s="40"/>
      <c r="N30" s="41"/>
      <c r="O30" s="40"/>
      <c r="P30" s="41"/>
      <c r="Q30" s="40"/>
      <c r="R30" s="41"/>
    </row>
    <row r="31" spans="1:18" ht="48.6" thickBot="1" x14ac:dyDescent="0.35">
      <c r="A31" s="31" t="s">
        <v>725</v>
      </c>
      <c r="B31" s="29" t="s">
        <v>1283</v>
      </c>
      <c r="C31" s="14"/>
      <c r="D31" s="55"/>
      <c r="E31" s="52"/>
      <c r="F31" s="53"/>
      <c r="G31" s="52"/>
      <c r="H31" s="53"/>
      <c r="I31" s="50"/>
      <c r="J31" s="51"/>
      <c r="K31" s="40"/>
      <c r="L31" s="41"/>
      <c r="M31" s="40"/>
      <c r="N31" s="41"/>
      <c r="O31" s="40"/>
      <c r="P31" s="41"/>
      <c r="Q31" s="40"/>
      <c r="R31" s="41"/>
    </row>
    <row r="32" spans="1:18" ht="24.6" thickBot="1" x14ac:dyDescent="0.35">
      <c r="A32" s="31" t="s">
        <v>1747</v>
      </c>
      <c r="B32" s="29" t="s">
        <v>235</v>
      </c>
      <c r="C32" s="14"/>
      <c r="D32" s="43"/>
      <c r="E32" s="40"/>
      <c r="F32" s="41"/>
      <c r="G32" s="40"/>
      <c r="H32" s="41"/>
      <c r="I32" s="40"/>
      <c r="J32" s="41"/>
      <c r="K32" s="40"/>
      <c r="L32" s="41"/>
      <c r="M32" s="40"/>
      <c r="N32" s="41"/>
      <c r="O32" s="40"/>
      <c r="P32" s="41"/>
      <c r="Q32" s="40"/>
      <c r="R32" s="41"/>
    </row>
    <row r="33" spans="1:20" ht="60.6" thickBot="1" x14ac:dyDescent="0.35">
      <c r="A33" s="31" t="s">
        <v>739</v>
      </c>
      <c r="B33" s="29" t="s">
        <v>698</v>
      </c>
      <c r="C33" s="14"/>
      <c r="D33" s="43"/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41"/>
      <c r="Q33" s="40"/>
      <c r="R33" s="41"/>
    </row>
    <row r="34" spans="1:20" ht="24.6" thickBot="1" x14ac:dyDescent="0.35">
      <c r="A34" s="31" t="s">
        <v>1748</v>
      </c>
      <c r="B34" s="29" t="s">
        <v>702</v>
      </c>
      <c r="C34" s="14"/>
      <c r="D34" s="43"/>
      <c r="E34" s="40"/>
      <c r="F34" s="41"/>
      <c r="G34" s="40"/>
      <c r="H34" s="41"/>
      <c r="I34" s="40"/>
      <c r="J34" s="41"/>
      <c r="K34" s="40"/>
      <c r="L34" s="41"/>
      <c r="M34" s="40"/>
      <c r="N34" s="41"/>
      <c r="O34" s="40"/>
      <c r="P34" s="41"/>
      <c r="Q34" s="40"/>
      <c r="R34" s="41"/>
    </row>
    <row r="35" spans="1:20" ht="24.6" thickBot="1" x14ac:dyDescent="0.35">
      <c r="A35" s="31" t="s">
        <v>741</v>
      </c>
      <c r="B35" s="29" t="s">
        <v>705</v>
      </c>
      <c r="C35" s="14"/>
      <c r="D35" s="43"/>
      <c r="E35" s="40"/>
      <c r="F35" s="41"/>
      <c r="G35" s="40"/>
      <c r="H35" s="41"/>
      <c r="I35" s="40"/>
      <c r="J35" s="41"/>
      <c r="K35" s="40"/>
      <c r="L35" s="41"/>
      <c r="M35" s="40"/>
      <c r="N35" s="41"/>
      <c r="O35" s="40"/>
      <c r="P35" s="41"/>
      <c r="Q35" s="40"/>
      <c r="R35" s="41"/>
    </row>
    <row r="36" spans="1:20" s="16" customFormat="1" ht="60.6" thickBot="1" x14ac:dyDescent="0.35">
      <c r="A36" s="31" t="s">
        <v>754</v>
      </c>
      <c r="B36" s="173" t="s">
        <v>1208</v>
      </c>
      <c r="C36" s="14"/>
      <c r="D36" s="43"/>
      <c r="E36" s="40"/>
      <c r="F36" s="41"/>
      <c r="G36" s="40"/>
      <c r="H36" s="41"/>
      <c r="I36" s="40"/>
      <c r="J36" s="41"/>
      <c r="K36" s="40"/>
      <c r="L36" s="41"/>
      <c r="M36" s="40"/>
      <c r="N36" s="41"/>
      <c r="O36" s="40"/>
      <c r="P36" s="41"/>
      <c r="Q36" s="40"/>
      <c r="R36" s="41"/>
    </row>
    <row r="37" spans="1:20" ht="24.6" thickBot="1" x14ac:dyDescent="0.35">
      <c r="A37" s="31" t="s">
        <v>270</v>
      </c>
      <c r="B37" s="29" t="s">
        <v>719</v>
      </c>
      <c r="C37" s="14"/>
      <c r="D37" s="43"/>
      <c r="E37" s="40"/>
      <c r="F37" s="41"/>
      <c r="G37" s="40"/>
      <c r="H37" s="41"/>
      <c r="I37" s="40"/>
      <c r="J37" s="41"/>
      <c r="K37" s="40"/>
      <c r="L37" s="41"/>
      <c r="M37" s="40"/>
      <c r="N37" s="41"/>
      <c r="O37" s="40"/>
      <c r="P37" s="41"/>
      <c r="Q37" s="40"/>
      <c r="R37" s="41"/>
    </row>
    <row r="38" spans="1:20" ht="96.6" thickBot="1" x14ac:dyDescent="0.35">
      <c r="A38" s="31" t="s">
        <v>1166</v>
      </c>
      <c r="B38" s="29" t="s">
        <v>1290</v>
      </c>
      <c r="C38" s="14"/>
      <c r="D38" s="43"/>
      <c r="E38" s="40"/>
      <c r="F38" s="41"/>
      <c r="G38" s="40"/>
      <c r="H38" s="41"/>
      <c r="I38" s="40"/>
      <c r="J38" s="41"/>
      <c r="K38" s="40"/>
      <c r="L38" s="41"/>
      <c r="M38" s="40"/>
      <c r="N38" s="41"/>
      <c r="O38" s="40"/>
      <c r="P38" s="41"/>
      <c r="Q38" s="40"/>
      <c r="R38" s="41"/>
    </row>
    <row r="39" spans="1:20" ht="36.6" thickBot="1" x14ac:dyDescent="0.35">
      <c r="A39" s="31" t="s">
        <v>1760</v>
      </c>
      <c r="B39" s="29" t="s">
        <v>852</v>
      </c>
      <c r="C39" s="14"/>
      <c r="D39" s="43"/>
      <c r="E39" s="40"/>
      <c r="F39" s="41"/>
      <c r="G39" s="40"/>
      <c r="H39" s="41"/>
      <c r="I39" s="40"/>
      <c r="J39" s="41"/>
      <c r="K39" s="40"/>
      <c r="L39" s="41"/>
      <c r="M39" s="40"/>
      <c r="N39" s="41"/>
      <c r="O39" s="40"/>
      <c r="P39" s="41"/>
      <c r="Q39" s="40"/>
      <c r="R39" s="41"/>
    </row>
    <row r="40" spans="1:20" ht="48.6" thickBot="1" x14ac:dyDescent="0.35">
      <c r="A40" s="33" t="s">
        <v>1761</v>
      </c>
      <c r="B40" s="29" t="s">
        <v>854</v>
      </c>
      <c r="C40" s="14"/>
      <c r="D40" s="43"/>
      <c r="E40" s="40"/>
      <c r="F40" s="41"/>
      <c r="G40" s="40"/>
      <c r="H40" s="41"/>
      <c r="I40" s="40"/>
      <c r="J40" s="41"/>
      <c r="K40" s="40"/>
      <c r="L40" s="41"/>
      <c r="M40" s="40"/>
      <c r="N40" s="41"/>
      <c r="O40" s="40"/>
      <c r="P40" s="41"/>
      <c r="Q40" s="40"/>
      <c r="R40" s="41"/>
    </row>
    <row r="41" spans="1:20" ht="60.6" thickBot="1" x14ac:dyDescent="0.35">
      <c r="A41" s="33" t="s">
        <v>1658</v>
      </c>
      <c r="B41" s="30" t="s">
        <v>933</v>
      </c>
      <c r="C41" s="14"/>
      <c r="D41" s="172"/>
      <c r="E41" s="57"/>
      <c r="F41" s="58"/>
      <c r="G41" s="57"/>
      <c r="H41" s="58"/>
      <c r="I41" s="57"/>
      <c r="J41" s="58"/>
      <c r="K41" s="57"/>
      <c r="L41" s="59"/>
      <c r="M41" s="57"/>
      <c r="N41" s="58"/>
      <c r="O41" s="57"/>
      <c r="P41" s="58"/>
      <c r="Q41" s="57"/>
      <c r="R41" s="208"/>
      <c r="S41" s="207"/>
      <c r="T41" s="207"/>
    </row>
    <row r="42" spans="1:20" ht="36" x14ac:dyDescent="0.3">
      <c r="A42" s="34" t="s">
        <v>1659</v>
      </c>
      <c r="B42" s="30" t="s">
        <v>472</v>
      </c>
      <c r="C42" s="14"/>
      <c r="D42" s="35"/>
      <c r="E42" s="60"/>
      <c r="F42" s="61"/>
      <c r="G42" s="60"/>
      <c r="H42" s="62"/>
      <c r="I42" s="60"/>
      <c r="J42" s="61"/>
      <c r="K42" s="56"/>
      <c r="L42" s="41"/>
      <c r="M42" s="40"/>
      <c r="N42" s="41"/>
      <c r="O42" s="40"/>
      <c r="P42" s="41"/>
      <c r="Q42" s="40"/>
      <c r="R42" s="41"/>
    </row>
    <row r="43" spans="1:20" ht="14.25" customHeight="1" x14ac:dyDescent="0.3">
      <c r="C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0" ht="14.25" customHeight="1" x14ac:dyDescent="0.3">
      <c r="C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0" ht="14.25" customHeight="1" x14ac:dyDescent="0.3">
      <c r="C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0" ht="14.25" customHeight="1" x14ac:dyDescent="0.3">
      <c r="C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20" ht="14.25" customHeight="1" x14ac:dyDescent="0.3">
      <c r="C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20" ht="14.25" customHeight="1" x14ac:dyDescent="0.3">
      <c r="C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 ht="14.25" customHeight="1" x14ac:dyDescent="0.3">
      <c r="C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 ht="14.25" customHeight="1" x14ac:dyDescent="0.3">
      <c r="C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3:18" ht="14.25" customHeight="1" x14ac:dyDescent="0.3">
      <c r="C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3:18" ht="14.25" customHeight="1" x14ac:dyDescent="0.3">
      <c r="C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3:18" ht="14.25" customHeight="1" x14ac:dyDescent="0.3">
      <c r="C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3:18" ht="14.25" customHeight="1" x14ac:dyDescent="0.3">
      <c r="C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3:18" ht="14.25" customHeight="1" x14ac:dyDescent="0.3">
      <c r="C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3:18" ht="14.25" customHeight="1" x14ac:dyDescent="0.3">
      <c r="C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3:18" ht="14.25" customHeight="1" x14ac:dyDescent="0.3">
      <c r="C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3:18" ht="14.25" customHeight="1" x14ac:dyDescent="0.3">
      <c r="C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3:18" ht="14.25" customHeight="1" x14ac:dyDescent="0.3">
      <c r="C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3:18" ht="14.25" customHeight="1" x14ac:dyDescent="0.3">
      <c r="C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3:18" ht="14.25" customHeight="1" x14ac:dyDescent="0.3">
      <c r="C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3:18" ht="14.25" customHeight="1" x14ac:dyDescent="0.3">
      <c r="C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3:18" ht="14.25" customHeight="1" x14ac:dyDescent="0.3">
      <c r="C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3:18" ht="14.25" customHeight="1" x14ac:dyDescent="0.3">
      <c r="C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3:18" ht="14.25" customHeight="1" x14ac:dyDescent="0.3">
      <c r="C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3:18" ht="14.25" customHeight="1" x14ac:dyDescent="0.3">
      <c r="C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3:18" ht="14.25" customHeight="1" x14ac:dyDescent="0.3">
      <c r="C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4.25" customHeight="1" x14ac:dyDescent="0.3">
      <c r="C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3:18" ht="14.25" customHeight="1" x14ac:dyDescent="0.3">
      <c r="C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3:18" ht="14.25" customHeight="1" x14ac:dyDescent="0.3">
      <c r="C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3:18" ht="14.25" customHeight="1" x14ac:dyDescent="0.3">
      <c r="C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3:18" ht="14.25" customHeight="1" x14ac:dyDescent="0.3">
      <c r="C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3:18" ht="14.25" customHeight="1" x14ac:dyDescent="0.3">
      <c r="C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3:18" ht="14.25" customHeight="1" x14ac:dyDescent="0.3">
      <c r="C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3:18" ht="14.25" customHeight="1" x14ac:dyDescent="0.3">
      <c r="C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3:18" ht="14.25" customHeight="1" x14ac:dyDescent="0.3">
      <c r="C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ht="14.25" customHeight="1" x14ac:dyDescent="0.3">
      <c r="C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3:18" ht="14.25" customHeight="1" x14ac:dyDescent="0.3">
      <c r="C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3:18" ht="14.25" customHeight="1" x14ac:dyDescent="0.3">
      <c r="C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3:18" ht="14.25" customHeight="1" x14ac:dyDescent="0.3">
      <c r="C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3:18" ht="14.25" customHeight="1" x14ac:dyDescent="0.3">
      <c r="C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3:18" ht="14.25" customHeight="1" x14ac:dyDescent="0.3">
      <c r="C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18" ht="14.25" customHeight="1" x14ac:dyDescent="0.3">
      <c r="C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3:18" ht="14.25" customHeight="1" x14ac:dyDescent="0.3">
      <c r="C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3:18" ht="14.25" customHeight="1" x14ac:dyDescent="0.3">
      <c r="C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3:18" ht="14.25" customHeight="1" x14ac:dyDescent="0.3">
      <c r="C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3:18" ht="14.25" customHeight="1" x14ac:dyDescent="0.3">
      <c r="C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3:18" ht="14.25" customHeight="1" x14ac:dyDescent="0.3">
      <c r="C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3:18" ht="14.25" customHeight="1" x14ac:dyDescent="0.3">
      <c r="C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 ht="14.25" customHeight="1" x14ac:dyDescent="0.3">
      <c r="C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3:18" ht="14.25" customHeight="1" x14ac:dyDescent="0.3">
      <c r="C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3:18" ht="14.25" customHeight="1" x14ac:dyDescent="0.3">
      <c r="C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3:18" ht="14.25" customHeight="1" x14ac:dyDescent="0.3">
      <c r="C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3:18" ht="14.25" customHeight="1" x14ac:dyDescent="0.3">
      <c r="C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3:18" ht="14.25" customHeight="1" x14ac:dyDescent="0.3">
      <c r="C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3:18" ht="14.25" customHeight="1" x14ac:dyDescent="0.3">
      <c r="C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3:18" ht="14.25" customHeight="1" x14ac:dyDescent="0.3">
      <c r="C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3:18" ht="14.25" customHeight="1" x14ac:dyDescent="0.3">
      <c r="C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3:18" ht="14.25" customHeight="1" x14ac:dyDescent="0.3">
      <c r="C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3:18" ht="14.25" customHeight="1" x14ac:dyDescent="0.3">
      <c r="C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3:18" ht="14.25" customHeight="1" x14ac:dyDescent="0.3">
      <c r="C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3:18" ht="14.25" customHeight="1" x14ac:dyDescent="0.3">
      <c r="C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3:18" ht="14.25" customHeight="1" x14ac:dyDescent="0.3">
      <c r="C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3:18" ht="14.25" customHeight="1" x14ac:dyDescent="0.3">
      <c r="C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3:18" ht="14.25" customHeight="1" x14ac:dyDescent="0.3">
      <c r="C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3:18" ht="14.25" customHeight="1" x14ac:dyDescent="0.3">
      <c r="C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3:18" ht="14.25" customHeight="1" x14ac:dyDescent="0.3">
      <c r="C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3:18" ht="14.25" customHeight="1" x14ac:dyDescent="0.3">
      <c r="C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3:18" ht="14.25" customHeight="1" x14ac:dyDescent="0.3">
      <c r="C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3:18" ht="14.25" customHeight="1" x14ac:dyDescent="0.3">
      <c r="C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3:18" ht="14.25" customHeight="1" x14ac:dyDescent="0.3">
      <c r="C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3:18" ht="14.25" customHeight="1" x14ac:dyDescent="0.3">
      <c r="C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3:18" ht="14.25" customHeight="1" x14ac:dyDescent="0.3">
      <c r="C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3:18" ht="14.25" customHeight="1" x14ac:dyDescent="0.3">
      <c r="C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3:18" ht="14.25" customHeight="1" x14ac:dyDescent="0.3">
      <c r="C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3:18" ht="14.25" customHeight="1" x14ac:dyDescent="0.3">
      <c r="C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3:18" ht="14.25" customHeight="1" x14ac:dyDescent="0.3">
      <c r="C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3:18" ht="14.25" customHeight="1" x14ac:dyDescent="0.3">
      <c r="C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3:18" ht="14.25" customHeight="1" x14ac:dyDescent="0.3">
      <c r="C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3:18" ht="14.25" customHeight="1" x14ac:dyDescent="0.3">
      <c r="C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3:18" ht="14.25" customHeight="1" x14ac:dyDescent="0.3">
      <c r="C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3:18" ht="14.25" customHeight="1" x14ac:dyDescent="0.3">
      <c r="C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3:18" ht="14.25" customHeight="1" x14ac:dyDescent="0.3">
      <c r="C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3:18" ht="14.25" customHeight="1" x14ac:dyDescent="0.3">
      <c r="C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3:18" ht="14.25" customHeight="1" x14ac:dyDescent="0.3">
      <c r="C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3:18" ht="14.25" customHeight="1" x14ac:dyDescent="0.3">
      <c r="C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3:18" ht="14.25" customHeight="1" x14ac:dyDescent="0.3">
      <c r="C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3:18" ht="14.25" customHeight="1" x14ac:dyDescent="0.3">
      <c r="C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3:18" ht="14.25" customHeight="1" x14ac:dyDescent="0.3">
      <c r="C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3:18" ht="14.25" customHeight="1" x14ac:dyDescent="0.3">
      <c r="C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3:18" ht="14.25" customHeight="1" x14ac:dyDescent="0.3">
      <c r="C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3:18" ht="14.25" customHeight="1" x14ac:dyDescent="0.3">
      <c r="C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3:18" ht="14.25" customHeight="1" x14ac:dyDescent="0.3">
      <c r="C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3:18" ht="14.25" customHeight="1" x14ac:dyDescent="0.3">
      <c r="C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3:18" ht="14.25" customHeight="1" x14ac:dyDescent="0.3">
      <c r="C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3:18" ht="14.25" customHeight="1" x14ac:dyDescent="0.3">
      <c r="C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3:18" ht="14.25" customHeight="1" x14ac:dyDescent="0.3">
      <c r="C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3:18" ht="14.25" customHeight="1" x14ac:dyDescent="0.3">
      <c r="C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3:18" ht="14.25" customHeight="1" x14ac:dyDescent="0.3">
      <c r="C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3:18" ht="14.25" customHeight="1" x14ac:dyDescent="0.3">
      <c r="C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3:18" ht="14.25" customHeight="1" x14ac:dyDescent="0.3">
      <c r="C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3:18" ht="14.25" customHeight="1" x14ac:dyDescent="0.3">
      <c r="C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3:18" ht="14.25" customHeight="1" x14ac:dyDescent="0.3">
      <c r="C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3:18" ht="14.25" customHeight="1" x14ac:dyDescent="0.3">
      <c r="C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3:18" ht="14.25" customHeight="1" x14ac:dyDescent="0.3">
      <c r="C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3:18" ht="14.25" customHeight="1" x14ac:dyDescent="0.3">
      <c r="C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3:18" ht="14.25" customHeight="1" x14ac:dyDescent="0.3">
      <c r="C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3:18" ht="14.25" customHeight="1" x14ac:dyDescent="0.3">
      <c r="C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3:18" ht="14.25" customHeight="1" x14ac:dyDescent="0.3">
      <c r="C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3:18" ht="14.25" customHeight="1" x14ac:dyDescent="0.3">
      <c r="C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3:18" ht="14.25" customHeight="1" x14ac:dyDescent="0.3">
      <c r="C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3:18" ht="14.25" customHeight="1" x14ac:dyDescent="0.3">
      <c r="C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3:18" ht="14.25" customHeight="1" x14ac:dyDescent="0.3">
      <c r="C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3:18" ht="14.25" customHeight="1" x14ac:dyDescent="0.3">
      <c r="C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3:18" ht="14.25" customHeight="1" x14ac:dyDescent="0.3">
      <c r="C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3:18" ht="14.25" customHeight="1" x14ac:dyDescent="0.3">
      <c r="C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3:18" ht="14.25" customHeight="1" x14ac:dyDescent="0.3">
      <c r="C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3:18" ht="14.25" customHeight="1" x14ac:dyDescent="0.3">
      <c r="C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3:18" ht="14.25" customHeight="1" x14ac:dyDescent="0.3">
      <c r="C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3:18" ht="14.25" customHeight="1" x14ac:dyDescent="0.3">
      <c r="C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3:18" ht="14.25" customHeight="1" x14ac:dyDescent="0.3">
      <c r="C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3:18" ht="14.25" customHeight="1" x14ac:dyDescent="0.3">
      <c r="C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3:18" ht="14.25" customHeight="1" x14ac:dyDescent="0.3">
      <c r="C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3:18" ht="14.25" customHeight="1" x14ac:dyDescent="0.3">
      <c r="C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3:18" ht="14.25" customHeight="1" x14ac:dyDescent="0.3">
      <c r="C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3:18" ht="14.25" customHeight="1" x14ac:dyDescent="0.3">
      <c r="C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3:18" ht="14.25" customHeight="1" x14ac:dyDescent="0.3">
      <c r="C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3:18" ht="14.25" customHeight="1" x14ac:dyDescent="0.3">
      <c r="C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3:18" ht="14.25" customHeight="1" x14ac:dyDescent="0.3">
      <c r="C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3:18" ht="14.25" customHeight="1" x14ac:dyDescent="0.3">
      <c r="C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3:18" ht="14.25" customHeight="1" x14ac:dyDescent="0.3">
      <c r="C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3:18" ht="14.25" customHeight="1" x14ac:dyDescent="0.3">
      <c r="C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3:18" ht="14.25" customHeight="1" x14ac:dyDescent="0.3">
      <c r="C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3:18" ht="14.25" customHeight="1" x14ac:dyDescent="0.3">
      <c r="C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3:18" ht="14.25" customHeight="1" x14ac:dyDescent="0.3">
      <c r="C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3:18" ht="14.25" customHeight="1" x14ac:dyDescent="0.3">
      <c r="C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3:18" ht="14.25" customHeight="1" x14ac:dyDescent="0.3">
      <c r="C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3:18" ht="14.25" customHeight="1" x14ac:dyDescent="0.3">
      <c r="C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 ht="14.25" customHeight="1" x14ac:dyDescent="0.3">
      <c r="C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 ht="14.25" customHeight="1" x14ac:dyDescent="0.3">
      <c r="C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3:18" ht="14.25" customHeight="1" x14ac:dyDescent="0.3">
      <c r="C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3:18" ht="14.25" customHeight="1" x14ac:dyDescent="0.3">
      <c r="C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3:18" ht="14.25" customHeight="1" x14ac:dyDescent="0.3">
      <c r="C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3:18" ht="14.25" customHeight="1" x14ac:dyDescent="0.3">
      <c r="C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3:18" ht="14.25" customHeight="1" x14ac:dyDescent="0.3">
      <c r="C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3:18" ht="14.25" customHeight="1" x14ac:dyDescent="0.3">
      <c r="C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3:18" ht="14.25" customHeight="1" x14ac:dyDescent="0.3">
      <c r="C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3:18" ht="14.25" customHeight="1" x14ac:dyDescent="0.3">
      <c r="C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3:18" ht="14.25" customHeight="1" x14ac:dyDescent="0.3">
      <c r="C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3:18" ht="14.25" customHeight="1" x14ac:dyDescent="0.3">
      <c r="C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3:18" ht="14.25" customHeight="1" x14ac:dyDescent="0.3">
      <c r="C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3:18" ht="14.25" customHeight="1" x14ac:dyDescent="0.3">
      <c r="C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3:18" ht="14.25" customHeight="1" x14ac:dyDescent="0.3">
      <c r="C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3:18" ht="14.25" customHeight="1" x14ac:dyDescent="0.3">
      <c r="C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3:18" ht="14.25" customHeight="1" x14ac:dyDescent="0.3">
      <c r="C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3:18" ht="14.25" customHeight="1" x14ac:dyDescent="0.3">
      <c r="C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3:18" ht="14.25" customHeight="1" x14ac:dyDescent="0.3">
      <c r="C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3:18" ht="14.25" customHeight="1" x14ac:dyDescent="0.3">
      <c r="C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3:18" ht="14.25" customHeight="1" x14ac:dyDescent="0.3">
      <c r="C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3:18" ht="14.25" customHeight="1" x14ac:dyDescent="0.3">
      <c r="C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3:18" ht="14.25" customHeight="1" x14ac:dyDescent="0.3">
      <c r="C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3:18" ht="14.25" customHeight="1" x14ac:dyDescent="0.3">
      <c r="C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3:18" ht="14.25" customHeight="1" x14ac:dyDescent="0.3">
      <c r="C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3:18" ht="14.25" customHeight="1" x14ac:dyDescent="0.3">
      <c r="C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3:18" ht="14.25" customHeight="1" x14ac:dyDescent="0.3">
      <c r="C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3:18" ht="14.25" customHeight="1" x14ac:dyDescent="0.3">
      <c r="C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3:18" ht="14.25" customHeight="1" x14ac:dyDescent="0.3">
      <c r="C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3:18" ht="14.25" customHeight="1" x14ac:dyDescent="0.3">
      <c r="C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3:18" ht="14.25" customHeight="1" x14ac:dyDescent="0.3">
      <c r="C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3:18" ht="14.25" customHeight="1" x14ac:dyDescent="0.3">
      <c r="C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3:18" ht="14.25" customHeight="1" x14ac:dyDescent="0.3">
      <c r="C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3:18" ht="14.25" customHeight="1" x14ac:dyDescent="0.3">
      <c r="C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3:18" ht="14.25" customHeight="1" x14ac:dyDescent="0.3">
      <c r="C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3:18" ht="14.25" customHeight="1" x14ac:dyDescent="0.3">
      <c r="C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3:18" ht="14.25" customHeight="1" x14ac:dyDescent="0.3">
      <c r="C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3:18" ht="14.25" customHeight="1" x14ac:dyDescent="0.3">
      <c r="C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3:18" ht="14.25" customHeight="1" x14ac:dyDescent="0.3">
      <c r="C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3:18" ht="14.25" customHeight="1" x14ac:dyDescent="0.3">
      <c r="C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3:18" ht="14.25" customHeight="1" x14ac:dyDescent="0.3">
      <c r="C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3:18" ht="14.25" customHeight="1" x14ac:dyDescent="0.3">
      <c r="C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3:18" ht="14.25" customHeight="1" x14ac:dyDescent="0.3">
      <c r="C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3:18" ht="14.25" customHeight="1" x14ac:dyDescent="0.3">
      <c r="C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3:18" ht="14.25" customHeight="1" x14ac:dyDescent="0.3">
      <c r="C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3:18" ht="14.25" customHeight="1" x14ac:dyDescent="0.3">
      <c r="C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3:18" ht="14.25" customHeight="1" x14ac:dyDescent="0.3">
      <c r="C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3:18" ht="14.25" customHeight="1" x14ac:dyDescent="0.3">
      <c r="C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3:18" ht="14.25" customHeight="1" x14ac:dyDescent="0.3">
      <c r="C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3:18" ht="14.25" customHeight="1" x14ac:dyDescent="0.3">
      <c r="C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3:18" ht="14.25" customHeight="1" x14ac:dyDescent="0.3">
      <c r="C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3:18" ht="14.25" customHeight="1" x14ac:dyDescent="0.3">
      <c r="C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3:18" ht="14.25" customHeight="1" x14ac:dyDescent="0.3">
      <c r="C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3:18" ht="14.25" customHeight="1" x14ac:dyDescent="0.3">
      <c r="C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3:18" ht="14.25" customHeight="1" x14ac:dyDescent="0.3">
      <c r="C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3:18" ht="14.25" customHeight="1" x14ac:dyDescent="0.3">
      <c r="C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3:18" ht="14.25" customHeight="1" x14ac:dyDescent="0.3">
      <c r="C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3:18" ht="14.25" customHeight="1" x14ac:dyDescent="0.3">
      <c r="C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3:18" ht="14.25" customHeight="1" x14ac:dyDescent="0.3">
      <c r="C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3:18" ht="14.25" customHeight="1" x14ac:dyDescent="0.3">
      <c r="C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3:18" ht="14.25" customHeight="1" x14ac:dyDescent="0.3">
      <c r="C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3:18" ht="14.25" customHeight="1" x14ac:dyDescent="0.3">
      <c r="C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3:18" ht="14.25" customHeight="1" x14ac:dyDescent="0.3">
      <c r="C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3:18" ht="14.25" customHeight="1" x14ac:dyDescent="0.3">
      <c r="C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3:18" ht="14.25" customHeight="1" x14ac:dyDescent="0.3">
      <c r="C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3:18" ht="14.25" customHeight="1" x14ac:dyDescent="0.3">
      <c r="C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3:18" ht="14.25" customHeight="1" x14ac:dyDescent="0.3">
      <c r="C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3:18" ht="14.25" customHeight="1" x14ac:dyDescent="0.3">
      <c r="C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3:18" ht="14.25" customHeight="1" x14ac:dyDescent="0.3">
      <c r="C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3:18" ht="14.25" customHeight="1" x14ac:dyDescent="0.3">
      <c r="C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3:18" ht="14.25" customHeight="1" x14ac:dyDescent="0.3">
      <c r="C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3:18" ht="14.25" customHeight="1" x14ac:dyDescent="0.3">
      <c r="C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3:18" ht="14.25" customHeight="1" x14ac:dyDescent="0.3">
      <c r="C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3:18" ht="14.25" customHeight="1" x14ac:dyDescent="0.3">
      <c r="C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3:18" ht="14.25" customHeight="1" x14ac:dyDescent="0.3">
      <c r="C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3:18" ht="14.25" customHeight="1" x14ac:dyDescent="0.3">
      <c r="C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3:18" ht="14.25" customHeight="1" x14ac:dyDescent="0.3">
      <c r="C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3:18" ht="14.25" customHeight="1" x14ac:dyDescent="0.3">
      <c r="C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3:18" ht="14.25" customHeight="1" x14ac:dyDescent="0.3">
      <c r="C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3:18" ht="14.25" customHeight="1" x14ac:dyDescent="0.3">
      <c r="C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3:18" ht="14.25" customHeight="1" x14ac:dyDescent="0.3">
      <c r="C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3:18" ht="14.25" customHeight="1" x14ac:dyDescent="0.3">
      <c r="C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3:18" ht="14.25" customHeight="1" x14ac:dyDescent="0.3">
      <c r="C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3:18" ht="14.25" customHeight="1" x14ac:dyDescent="0.3">
      <c r="C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3:18" ht="14.25" customHeight="1" x14ac:dyDescent="0.3">
      <c r="C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3:18" ht="14.25" customHeight="1" x14ac:dyDescent="0.3">
      <c r="C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3:18" ht="14.25" customHeight="1" x14ac:dyDescent="0.3">
      <c r="C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3:18" ht="14.25" customHeight="1" x14ac:dyDescent="0.3">
      <c r="C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3:18" ht="14.25" customHeight="1" x14ac:dyDescent="0.3">
      <c r="C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3:18" ht="14.25" customHeight="1" x14ac:dyDescent="0.3">
      <c r="C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3:18" ht="14.25" customHeight="1" x14ac:dyDescent="0.3">
      <c r="C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3:18" ht="14.25" customHeight="1" x14ac:dyDescent="0.3">
      <c r="C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3:18" ht="14.25" customHeight="1" x14ac:dyDescent="0.3">
      <c r="C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3:18" ht="14.25" customHeight="1" x14ac:dyDescent="0.3">
      <c r="C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3:18" ht="14.25" customHeight="1" x14ac:dyDescent="0.3">
      <c r="C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3:18" ht="14.25" customHeight="1" x14ac:dyDescent="0.3">
      <c r="C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3:18" ht="14.25" customHeight="1" x14ac:dyDescent="0.3">
      <c r="C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3:18" ht="14.25" customHeight="1" x14ac:dyDescent="0.3">
      <c r="C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3:18" ht="14.25" customHeight="1" x14ac:dyDescent="0.3">
      <c r="C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3:18" ht="14.25" customHeight="1" x14ac:dyDescent="0.3">
      <c r="C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3:18" ht="14.25" customHeight="1" x14ac:dyDescent="0.3">
      <c r="C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3:18" ht="14.25" customHeight="1" x14ac:dyDescent="0.3">
      <c r="C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3:18" ht="14.25" customHeight="1" x14ac:dyDescent="0.3">
      <c r="C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3:18" ht="14.25" customHeight="1" x14ac:dyDescent="0.3">
      <c r="C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3:18" ht="14.25" customHeight="1" x14ac:dyDescent="0.3">
      <c r="C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3:18" ht="14.25" customHeight="1" x14ac:dyDescent="0.3">
      <c r="C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3:18" ht="14.25" customHeight="1" x14ac:dyDescent="0.3">
      <c r="C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3:18" ht="14.25" customHeight="1" x14ac:dyDescent="0.3">
      <c r="C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3:18" ht="14.25" customHeight="1" x14ac:dyDescent="0.3">
      <c r="C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3:18" ht="14.25" customHeight="1" x14ac:dyDescent="0.3">
      <c r="C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3:18" ht="14.25" customHeight="1" x14ac:dyDescent="0.3">
      <c r="C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3:18" ht="14.25" customHeight="1" x14ac:dyDescent="0.3">
      <c r="C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3:18" ht="14.25" customHeight="1" x14ac:dyDescent="0.3">
      <c r="C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3:18" ht="14.25" customHeight="1" x14ac:dyDescent="0.3">
      <c r="C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3:18" ht="14.25" customHeight="1" x14ac:dyDescent="0.3">
      <c r="C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3:18" ht="14.25" customHeight="1" x14ac:dyDescent="0.3">
      <c r="C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3:18" ht="14.25" customHeight="1" x14ac:dyDescent="0.3">
      <c r="C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3:18" ht="14.25" customHeight="1" x14ac:dyDescent="0.3">
      <c r="C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3:18" ht="14.25" customHeight="1" x14ac:dyDescent="0.3">
      <c r="C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3:18" ht="14.25" customHeight="1" x14ac:dyDescent="0.3">
      <c r="C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3:18" ht="14.25" customHeight="1" x14ac:dyDescent="0.3">
      <c r="C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3:18" ht="14.25" customHeight="1" x14ac:dyDescent="0.3">
      <c r="C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3:18" ht="14.25" customHeight="1" x14ac:dyDescent="0.3">
      <c r="C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3:18" ht="14.25" customHeight="1" x14ac:dyDescent="0.3">
      <c r="C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3:18" ht="14.25" customHeight="1" x14ac:dyDescent="0.3">
      <c r="C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3:18" ht="14.25" customHeight="1" x14ac:dyDescent="0.3">
      <c r="C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3:18" ht="14.25" customHeight="1" x14ac:dyDescent="0.3">
      <c r="C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3:18" ht="14.25" customHeight="1" x14ac:dyDescent="0.3">
      <c r="C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3:18" ht="14.25" customHeight="1" x14ac:dyDescent="0.3">
      <c r="C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3:18" ht="14.25" customHeight="1" x14ac:dyDescent="0.3">
      <c r="C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3:18" ht="14.25" customHeight="1" x14ac:dyDescent="0.3">
      <c r="C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3:18" ht="14.25" customHeight="1" x14ac:dyDescent="0.3">
      <c r="C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3:18" ht="14.25" customHeight="1" x14ac:dyDescent="0.3">
      <c r="C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3:18" ht="14.25" customHeight="1" x14ac:dyDescent="0.3">
      <c r="C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3:18" ht="14.25" customHeight="1" x14ac:dyDescent="0.3">
      <c r="C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3:18" ht="14.25" customHeight="1" x14ac:dyDescent="0.3">
      <c r="C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3:18" ht="14.25" customHeight="1" x14ac:dyDescent="0.3">
      <c r="C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3:18" ht="14.25" customHeight="1" x14ac:dyDescent="0.3">
      <c r="C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3:18" ht="14.25" customHeight="1" x14ac:dyDescent="0.3">
      <c r="C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3:18" ht="14.25" customHeight="1" x14ac:dyDescent="0.3">
      <c r="C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3:18" ht="14.25" customHeight="1" x14ac:dyDescent="0.3">
      <c r="C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3:18" ht="14.25" customHeight="1" x14ac:dyDescent="0.3">
      <c r="C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3:18" ht="14.25" customHeight="1" x14ac:dyDescent="0.3">
      <c r="C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3:18" ht="14.25" customHeight="1" x14ac:dyDescent="0.3">
      <c r="C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3:18" ht="14.25" customHeight="1" x14ac:dyDescent="0.3">
      <c r="C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3:18" ht="14.25" customHeight="1" x14ac:dyDescent="0.3">
      <c r="C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3:18" ht="14.25" customHeight="1" x14ac:dyDescent="0.3">
      <c r="C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3:18" ht="14.25" customHeight="1" x14ac:dyDescent="0.3">
      <c r="C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3:18" ht="14.25" customHeight="1" x14ac:dyDescent="0.3">
      <c r="C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3:18" ht="14.25" customHeight="1" x14ac:dyDescent="0.3">
      <c r="C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3:18" ht="14.25" customHeight="1" x14ac:dyDescent="0.3">
      <c r="C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3:18" ht="14.25" customHeight="1" x14ac:dyDescent="0.3">
      <c r="C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3:18" ht="14.25" customHeight="1" x14ac:dyDescent="0.3">
      <c r="C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3:18" ht="14.25" customHeight="1" x14ac:dyDescent="0.3">
      <c r="C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3:18" ht="14.25" customHeight="1" x14ac:dyDescent="0.3">
      <c r="C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3:18" ht="14.25" customHeight="1" x14ac:dyDescent="0.3">
      <c r="C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3:18" ht="14.25" customHeight="1" x14ac:dyDescent="0.3">
      <c r="C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3:18" ht="14.25" customHeight="1" x14ac:dyDescent="0.3">
      <c r="C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3:18" ht="14.25" customHeight="1" x14ac:dyDescent="0.3">
      <c r="C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3:18" ht="14.25" customHeight="1" x14ac:dyDescent="0.3">
      <c r="C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3:18" ht="14.25" customHeight="1" x14ac:dyDescent="0.3">
      <c r="C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3:18" ht="14.25" customHeight="1" x14ac:dyDescent="0.3">
      <c r="C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3:18" ht="14.25" customHeight="1" x14ac:dyDescent="0.3">
      <c r="C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3:18" ht="14.25" customHeight="1" x14ac:dyDescent="0.3">
      <c r="C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3:18" ht="14.25" customHeight="1" x14ac:dyDescent="0.3">
      <c r="C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3:18" ht="14.25" customHeight="1" x14ac:dyDescent="0.3">
      <c r="C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3:18" ht="14.25" customHeight="1" x14ac:dyDescent="0.3">
      <c r="C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3:18" ht="14.25" customHeight="1" x14ac:dyDescent="0.3">
      <c r="C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3:18" ht="14.25" customHeight="1" x14ac:dyDescent="0.3">
      <c r="C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3:18" ht="14.25" customHeight="1" x14ac:dyDescent="0.3">
      <c r="C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3:18" ht="14.25" customHeight="1" x14ac:dyDescent="0.3">
      <c r="C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3:18" ht="14.25" customHeight="1" x14ac:dyDescent="0.3">
      <c r="C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3:18" ht="14.25" customHeight="1" x14ac:dyDescent="0.3">
      <c r="C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3:18" ht="14.25" customHeight="1" x14ac:dyDescent="0.3">
      <c r="C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3:18" ht="14.25" customHeight="1" x14ac:dyDescent="0.3">
      <c r="C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3:18" ht="14.25" customHeight="1" x14ac:dyDescent="0.3">
      <c r="C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3:18" ht="14.25" customHeight="1" x14ac:dyDescent="0.3">
      <c r="C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3:18" ht="14.25" customHeight="1" x14ac:dyDescent="0.3">
      <c r="C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3:18" ht="14.25" customHeight="1" x14ac:dyDescent="0.3">
      <c r="C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3:18" ht="14.25" customHeight="1" x14ac:dyDescent="0.3">
      <c r="C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3:18" ht="14.25" customHeight="1" x14ac:dyDescent="0.3">
      <c r="C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3:18" ht="14.25" customHeight="1" x14ac:dyDescent="0.3">
      <c r="C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3:18" ht="14.25" customHeight="1" x14ac:dyDescent="0.3">
      <c r="C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3:18" ht="14.25" customHeight="1" x14ac:dyDescent="0.3">
      <c r="C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3:18" ht="14.25" customHeight="1" x14ac:dyDescent="0.3">
      <c r="C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3:18" ht="14.25" customHeight="1" x14ac:dyDescent="0.3">
      <c r="C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3:18" ht="14.25" customHeight="1" x14ac:dyDescent="0.3">
      <c r="C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3:18" ht="14.25" customHeight="1" x14ac:dyDescent="0.3">
      <c r="C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3:18" ht="14.25" customHeight="1" x14ac:dyDescent="0.3">
      <c r="C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3:18" ht="14.25" customHeight="1" x14ac:dyDescent="0.3">
      <c r="C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3:18" ht="14.25" customHeight="1" x14ac:dyDescent="0.3">
      <c r="C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3:18" ht="14.25" customHeight="1" x14ac:dyDescent="0.3">
      <c r="C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3:18" ht="14.25" customHeight="1" x14ac:dyDescent="0.3">
      <c r="C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3:18" ht="14.25" customHeight="1" x14ac:dyDescent="0.3">
      <c r="C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3:18" ht="14.25" customHeight="1" x14ac:dyDescent="0.3">
      <c r="C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3:18" ht="14.25" customHeight="1" x14ac:dyDescent="0.3">
      <c r="C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3:18" ht="14.25" customHeight="1" x14ac:dyDescent="0.3">
      <c r="C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3:18" ht="14.25" customHeight="1" x14ac:dyDescent="0.3">
      <c r="C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3:18" ht="14.25" customHeight="1" x14ac:dyDescent="0.3">
      <c r="C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3:18" ht="14.25" customHeight="1" x14ac:dyDescent="0.3">
      <c r="C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3:18" ht="14.25" customHeight="1" x14ac:dyDescent="0.3">
      <c r="C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3:18" ht="14.25" customHeight="1" x14ac:dyDescent="0.3">
      <c r="C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3:18" ht="14.25" customHeight="1" x14ac:dyDescent="0.3">
      <c r="C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3:18" ht="14.25" customHeight="1" x14ac:dyDescent="0.3">
      <c r="C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3:18" ht="14.25" customHeight="1" x14ac:dyDescent="0.3">
      <c r="C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3:18" ht="14.25" customHeight="1" x14ac:dyDescent="0.3">
      <c r="C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3:18" ht="14.25" customHeight="1" x14ac:dyDescent="0.3">
      <c r="C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3:18" ht="14.25" customHeight="1" x14ac:dyDescent="0.3">
      <c r="C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3:18" ht="14.25" customHeight="1" x14ac:dyDescent="0.3">
      <c r="C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3:18" ht="14.25" customHeight="1" x14ac:dyDescent="0.3">
      <c r="C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3:18" ht="14.25" customHeight="1" x14ac:dyDescent="0.3">
      <c r="C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3:18" ht="14.25" customHeight="1" x14ac:dyDescent="0.3">
      <c r="C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3:18" ht="14.25" customHeight="1" x14ac:dyDescent="0.3">
      <c r="C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3:18" ht="14.25" customHeight="1" x14ac:dyDescent="0.3">
      <c r="C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3:18" ht="14.25" customHeight="1" x14ac:dyDescent="0.3">
      <c r="C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3:18" ht="14.25" customHeight="1" x14ac:dyDescent="0.3">
      <c r="C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3:18" ht="14.25" customHeight="1" x14ac:dyDescent="0.3">
      <c r="C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3:18" ht="14.25" customHeight="1" x14ac:dyDescent="0.3">
      <c r="C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3:18" ht="14.25" customHeight="1" x14ac:dyDescent="0.3">
      <c r="C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3:18" ht="14.25" customHeight="1" x14ac:dyDescent="0.3">
      <c r="C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3:18" ht="14.25" customHeight="1" x14ac:dyDescent="0.3">
      <c r="C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3:18" ht="14.25" customHeight="1" x14ac:dyDescent="0.3">
      <c r="C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3:18" ht="14.25" customHeight="1" x14ac:dyDescent="0.3">
      <c r="C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3:18" ht="14.25" customHeight="1" x14ac:dyDescent="0.3">
      <c r="C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3:18" ht="14.25" customHeight="1" x14ac:dyDescent="0.3">
      <c r="C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3:18" ht="14.25" customHeight="1" x14ac:dyDescent="0.3">
      <c r="C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3:18" ht="14.25" customHeight="1" x14ac:dyDescent="0.3">
      <c r="C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3:18" ht="14.25" customHeight="1" x14ac:dyDescent="0.3">
      <c r="C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3:18" ht="14.25" customHeight="1" x14ac:dyDescent="0.3">
      <c r="C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3:18" ht="14.25" customHeight="1" x14ac:dyDescent="0.3">
      <c r="C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3:18" ht="14.25" customHeight="1" x14ac:dyDescent="0.3">
      <c r="C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3:18" ht="14.25" customHeight="1" x14ac:dyDescent="0.3">
      <c r="C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3:18" ht="14.25" customHeight="1" x14ac:dyDescent="0.3">
      <c r="C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3:18" ht="14.25" customHeight="1" x14ac:dyDescent="0.3">
      <c r="C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3:18" ht="14.25" customHeight="1" x14ac:dyDescent="0.3">
      <c r="C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3:18" ht="14.25" customHeight="1" x14ac:dyDescent="0.3">
      <c r="C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3:18" ht="14.25" customHeight="1" x14ac:dyDescent="0.3">
      <c r="C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3:18" ht="14.25" customHeight="1" x14ac:dyDescent="0.3">
      <c r="C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3:18" ht="14.25" customHeight="1" x14ac:dyDescent="0.3">
      <c r="C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3:18" ht="14.25" customHeight="1" x14ac:dyDescent="0.3">
      <c r="C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3:18" ht="14.25" customHeight="1" x14ac:dyDescent="0.3">
      <c r="C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3:18" ht="14.25" customHeight="1" x14ac:dyDescent="0.3">
      <c r="C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3:18" ht="14.25" customHeight="1" x14ac:dyDescent="0.3">
      <c r="C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3:18" ht="14.25" customHeight="1" x14ac:dyDescent="0.3">
      <c r="C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3:18" ht="14.25" customHeight="1" x14ac:dyDescent="0.3">
      <c r="C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3:18" ht="14.25" customHeight="1" x14ac:dyDescent="0.3">
      <c r="C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3:18" ht="14.25" customHeight="1" x14ac:dyDescent="0.3">
      <c r="C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3:18" ht="14.25" customHeight="1" x14ac:dyDescent="0.3">
      <c r="C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3:18" ht="14.25" customHeight="1" x14ac:dyDescent="0.3">
      <c r="C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3:18" ht="14.25" customHeight="1" x14ac:dyDescent="0.3">
      <c r="C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3:18" ht="14.25" customHeight="1" x14ac:dyDescent="0.3">
      <c r="C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3:18" ht="14.25" customHeight="1" x14ac:dyDescent="0.3">
      <c r="C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3:18" ht="14.25" customHeight="1" x14ac:dyDescent="0.3">
      <c r="C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3:18" ht="14.25" customHeight="1" x14ac:dyDescent="0.3">
      <c r="C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3:18" ht="14.25" customHeight="1" x14ac:dyDescent="0.3">
      <c r="C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3:18" ht="14.25" customHeight="1" x14ac:dyDescent="0.3">
      <c r="C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3:18" ht="14.25" customHeight="1" x14ac:dyDescent="0.3">
      <c r="C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3:18" ht="14.25" customHeight="1" x14ac:dyDescent="0.3">
      <c r="C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3:18" ht="14.25" customHeight="1" x14ac:dyDescent="0.3">
      <c r="C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3:18" ht="14.25" customHeight="1" x14ac:dyDescent="0.3">
      <c r="C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3:18" ht="14.25" customHeight="1" x14ac:dyDescent="0.3">
      <c r="C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3:18" ht="14.25" customHeight="1" x14ac:dyDescent="0.3">
      <c r="C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3:18" ht="14.25" customHeight="1" x14ac:dyDescent="0.3">
      <c r="C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3:18" ht="14.25" customHeight="1" x14ac:dyDescent="0.3">
      <c r="C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3:18" ht="14.25" customHeight="1" x14ac:dyDescent="0.3">
      <c r="C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3:18" ht="14.25" customHeight="1" x14ac:dyDescent="0.3">
      <c r="C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3:18" ht="14.25" customHeight="1" x14ac:dyDescent="0.3">
      <c r="C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3:18" ht="14.25" customHeight="1" x14ac:dyDescent="0.3">
      <c r="C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3:18" ht="14.25" customHeight="1" x14ac:dyDescent="0.3">
      <c r="C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3:18" ht="14.25" customHeight="1" x14ac:dyDescent="0.3">
      <c r="C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3:18" ht="14.25" customHeight="1" x14ac:dyDescent="0.3">
      <c r="C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3:18" ht="14.25" customHeight="1" x14ac:dyDescent="0.3">
      <c r="C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3:18" ht="14.25" customHeight="1" x14ac:dyDescent="0.3">
      <c r="C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3:18" ht="14.25" customHeight="1" x14ac:dyDescent="0.3">
      <c r="C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3:18" ht="14.25" customHeight="1" x14ac:dyDescent="0.3">
      <c r="C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3:18" ht="14.25" customHeight="1" x14ac:dyDescent="0.3">
      <c r="C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3:18" ht="14.25" customHeight="1" x14ac:dyDescent="0.3">
      <c r="C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3:18" ht="14.25" customHeight="1" x14ac:dyDescent="0.3">
      <c r="C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3:18" ht="14.25" customHeight="1" x14ac:dyDescent="0.3">
      <c r="C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3:18" ht="14.25" customHeight="1" x14ac:dyDescent="0.3">
      <c r="C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3:18" ht="14.25" customHeight="1" x14ac:dyDescent="0.3">
      <c r="C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3:18" ht="14.25" customHeight="1" x14ac:dyDescent="0.3">
      <c r="C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3:18" ht="14.25" customHeight="1" x14ac:dyDescent="0.3">
      <c r="C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3:18" ht="14.25" customHeight="1" x14ac:dyDescent="0.3">
      <c r="C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3:18" ht="14.25" customHeight="1" x14ac:dyDescent="0.3">
      <c r="C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3:18" ht="14.25" customHeight="1" x14ac:dyDescent="0.3">
      <c r="C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3:18" ht="14.25" customHeight="1" x14ac:dyDescent="0.3">
      <c r="C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3:18" ht="14.25" customHeight="1" x14ac:dyDescent="0.3">
      <c r="C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3:18" ht="14.25" customHeight="1" x14ac:dyDescent="0.3">
      <c r="C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3:18" ht="14.25" customHeight="1" x14ac:dyDescent="0.3">
      <c r="C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3:18" ht="14.25" customHeight="1" x14ac:dyDescent="0.3">
      <c r="C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3:18" ht="14.25" customHeight="1" x14ac:dyDescent="0.3">
      <c r="C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3:18" ht="14.25" customHeight="1" x14ac:dyDescent="0.3">
      <c r="C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3:18" ht="14.25" customHeight="1" x14ac:dyDescent="0.3">
      <c r="C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3:18" ht="14.25" customHeight="1" x14ac:dyDescent="0.3">
      <c r="C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3:18" ht="14.25" customHeight="1" x14ac:dyDescent="0.3">
      <c r="C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3:18" ht="14.25" customHeight="1" x14ac:dyDescent="0.3">
      <c r="C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3:18" ht="14.25" customHeight="1" x14ac:dyDescent="0.3">
      <c r="C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3:18" ht="14.25" customHeight="1" x14ac:dyDescent="0.3">
      <c r="C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3:18" ht="14.25" customHeight="1" x14ac:dyDescent="0.3">
      <c r="C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3:18" ht="14.25" customHeight="1" x14ac:dyDescent="0.3">
      <c r="C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3:18" ht="14.25" customHeight="1" x14ac:dyDescent="0.3">
      <c r="C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3:18" ht="14.25" customHeight="1" x14ac:dyDescent="0.3">
      <c r="C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3:18" ht="14.25" customHeight="1" x14ac:dyDescent="0.3">
      <c r="C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3:18" ht="14.25" customHeight="1" x14ac:dyDescent="0.3">
      <c r="C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3:18" ht="14.25" customHeight="1" x14ac:dyDescent="0.3">
      <c r="C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3:18" ht="14.25" customHeight="1" x14ac:dyDescent="0.3">
      <c r="C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3:18" ht="14.25" customHeight="1" x14ac:dyDescent="0.3">
      <c r="C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3:18" ht="14.25" customHeight="1" x14ac:dyDescent="0.3">
      <c r="C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3:18" ht="14.25" customHeight="1" x14ac:dyDescent="0.3">
      <c r="C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3:18" ht="14.25" customHeight="1" x14ac:dyDescent="0.3">
      <c r="C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3:18" ht="14.25" customHeight="1" x14ac:dyDescent="0.3">
      <c r="C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3:18" ht="14.25" customHeight="1" x14ac:dyDescent="0.3">
      <c r="C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3:18" ht="14.25" customHeight="1" x14ac:dyDescent="0.3">
      <c r="C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3:18" ht="14.25" customHeight="1" x14ac:dyDescent="0.3">
      <c r="C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3:18" ht="14.25" customHeight="1" x14ac:dyDescent="0.3">
      <c r="C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3:18" ht="14.25" customHeight="1" x14ac:dyDescent="0.3">
      <c r="C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3:18" ht="14.25" customHeight="1" x14ac:dyDescent="0.3">
      <c r="C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3:18" ht="14.25" customHeight="1" x14ac:dyDescent="0.3">
      <c r="C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3:18" ht="14.25" customHeight="1" x14ac:dyDescent="0.3">
      <c r="C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3:18" ht="14.25" customHeight="1" x14ac:dyDescent="0.3">
      <c r="C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3:18" ht="14.25" customHeight="1" x14ac:dyDescent="0.3">
      <c r="C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3:18" ht="14.25" customHeight="1" x14ac:dyDescent="0.3">
      <c r="C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3:18" ht="14.25" customHeight="1" x14ac:dyDescent="0.3">
      <c r="C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3:18" ht="14.25" customHeight="1" x14ac:dyDescent="0.3">
      <c r="C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3:18" ht="14.25" customHeight="1" x14ac:dyDescent="0.3">
      <c r="C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3:18" ht="14.25" customHeight="1" x14ac:dyDescent="0.3">
      <c r="C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3:18" ht="14.25" customHeight="1" x14ac:dyDescent="0.3">
      <c r="C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3:18" ht="14.25" customHeight="1" x14ac:dyDescent="0.3">
      <c r="C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3:18" ht="14.25" customHeight="1" x14ac:dyDescent="0.3">
      <c r="C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3:18" ht="14.25" customHeight="1" x14ac:dyDescent="0.3">
      <c r="C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3:18" ht="14.25" customHeight="1" x14ac:dyDescent="0.3">
      <c r="C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3:18" ht="14.25" customHeight="1" x14ac:dyDescent="0.3">
      <c r="C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3:18" ht="14.25" customHeight="1" x14ac:dyDescent="0.3">
      <c r="C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3:18" ht="14.25" customHeight="1" x14ac:dyDescent="0.3">
      <c r="C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3:18" ht="14.25" customHeight="1" x14ac:dyDescent="0.3">
      <c r="C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3:18" ht="14.25" customHeight="1" x14ac:dyDescent="0.3">
      <c r="C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3:18" ht="14.25" customHeight="1" x14ac:dyDescent="0.3">
      <c r="C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3:18" ht="14.25" customHeight="1" x14ac:dyDescent="0.3">
      <c r="C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3:18" ht="14.25" customHeight="1" x14ac:dyDescent="0.3">
      <c r="C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3:18" ht="14.25" customHeight="1" x14ac:dyDescent="0.3">
      <c r="C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3:18" ht="14.25" customHeight="1" x14ac:dyDescent="0.3">
      <c r="C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3:18" ht="14.25" customHeight="1" x14ac:dyDescent="0.3">
      <c r="C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3:18" ht="14.25" customHeight="1" x14ac:dyDescent="0.3">
      <c r="C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3:18" ht="14.25" customHeight="1" x14ac:dyDescent="0.3">
      <c r="C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3:18" ht="14.25" customHeight="1" x14ac:dyDescent="0.3">
      <c r="C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3:18" ht="14.25" customHeight="1" x14ac:dyDescent="0.3">
      <c r="C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3:18" ht="14.25" customHeight="1" x14ac:dyDescent="0.3">
      <c r="C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3:18" ht="14.25" customHeight="1" x14ac:dyDescent="0.3">
      <c r="C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3:18" ht="14.25" customHeight="1" x14ac:dyDescent="0.3">
      <c r="C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3:18" ht="14.25" customHeight="1" x14ac:dyDescent="0.3">
      <c r="C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3:18" ht="14.25" customHeight="1" x14ac:dyDescent="0.3">
      <c r="C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3:18" ht="14.25" customHeight="1" x14ac:dyDescent="0.3">
      <c r="C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3:18" ht="14.25" customHeight="1" x14ac:dyDescent="0.3">
      <c r="C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3:18" ht="14.25" customHeight="1" x14ac:dyDescent="0.3">
      <c r="C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3:18" ht="14.25" customHeight="1" x14ac:dyDescent="0.3">
      <c r="C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3:18" ht="14.25" customHeight="1" x14ac:dyDescent="0.3">
      <c r="C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3:18" ht="14.25" customHeight="1" x14ac:dyDescent="0.3">
      <c r="C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3:18" ht="14.25" customHeight="1" x14ac:dyDescent="0.3">
      <c r="C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3:18" ht="14.25" customHeight="1" x14ac:dyDescent="0.3">
      <c r="C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3:18" ht="14.25" customHeight="1" x14ac:dyDescent="0.3">
      <c r="C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3:18" ht="14.25" customHeight="1" x14ac:dyDescent="0.3">
      <c r="C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3:18" ht="14.25" customHeight="1" x14ac:dyDescent="0.3">
      <c r="C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3:18" ht="14.25" customHeight="1" x14ac:dyDescent="0.3">
      <c r="C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3:18" ht="14.25" customHeight="1" x14ac:dyDescent="0.3">
      <c r="C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3:18" ht="14.25" customHeight="1" x14ac:dyDescent="0.3">
      <c r="C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3:18" ht="14.25" customHeight="1" x14ac:dyDescent="0.3">
      <c r="C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3:18" ht="14.25" customHeight="1" x14ac:dyDescent="0.3">
      <c r="C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3:18" ht="14.25" customHeight="1" x14ac:dyDescent="0.3">
      <c r="C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3:18" ht="14.25" customHeight="1" x14ac:dyDescent="0.3">
      <c r="C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3:18" ht="14.25" customHeight="1" x14ac:dyDescent="0.3">
      <c r="C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3:18" ht="14.25" customHeight="1" x14ac:dyDescent="0.3">
      <c r="C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3:18" ht="14.25" customHeight="1" x14ac:dyDescent="0.3">
      <c r="C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3:18" ht="14.25" customHeight="1" x14ac:dyDescent="0.3">
      <c r="C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3:18" ht="14.25" customHeight="1" x14ac:dyDescent="0.3">
      <c r="C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3:18" ht="14.25" customHeight="1" x14ac:dyDescent="0.3">
      <c r="C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3:18" ht="14.25" customHeight="1" x14ac:dyDescent="0.3">
      <c r="C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3:18" ht="14.25" customHeight="1" x14ac:dyDescent="0.3">
      <c r="C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3:18" ht="14.25" customHeight="1" x14ac:dyDescent="0.3">
      <c r="C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3:18" ht="14.25" customHeight="1" x14ac:dyDescent="0.3">
      <c r="C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3:18" ht="14.25" customHeight="1" x14ac:dyDescent="0.3">
      <c r="C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3:18" ht="14.25" customHeight="1" x14ac:dyDescent="0.3">
      <c r="C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3:18" ht="14.25" customHeight="1" x14ac:dyDescent="0.3">
      <c r="C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3:18" ht="14.25" customHeight="1" x14ac:dyDescent="0.3">
      <c r="C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3:18" ht="14.25" customHeight="1" x14ac:dyDescent="0.3">
      <c r="C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3:18" ht="14.25" customHeight="1" x14ac:dyDescent="0.3">
      <c r="C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3:18" ht="14.25" customHeight="1" x14ac:dyDescent="0.3">
      <c r="C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3:18" ht="14.25" customHeight="1" x14ac:dyDescent="0.3">
      <c r="C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3:18" ht="14.25" customHeight="1" x14ac:dyDescent="0.3">
      <c r="C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3:18" ht="14.25" customHeight="1" x14ac:dyDescent="0.3">
      <c r="C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3:18" ht="14.25" customHeight="1" x14ac:dyDescent="0.3">
      <c r="C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3:18" ht="14.25" customHeight="1" x14ac:dyDescent="0.3">
      <c r="C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3:18" ht="14.25" customHeight="1" x14ac:dyDescent="0.3">
      <c r="C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3:18" ht="14.25" customHeight="1" x14ac:dyDescent="0.3">
      <c r="C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3:18" ht="14.25" customHeight="1" x14ac:dyDescent="0.3">
      <c r="C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3:18" ht="14.25" customHeight="1" x14ac:dyDescent="0.3">
      <c r="C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3:18" ht="14.25" customHeight="1" x14ac:dyDescent="0.3">
      <c r="C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3:18" ht="14.25" customHeight="1" x14ac:dyDescent="0.3">
      <c r="C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3:18" ht="14.25" customHeight="1" x14ac:dyDescent="0.3">
      <c r="C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3:18" ht="14.25" customHeight="1" x14ac:dyDescent="0.3">
      <c r="C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3:18" ht="14.25" customHeight="1" x14ac:dyDescent="0.3">
      <c r="C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3:18" ht="14.25" customHeight="1" x14ac:dyDescent="0.3">
      <c r="C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3:18" ht="14.25" customHeight="1" x14ac:dyDescent="0.3">
      <c r="C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3:18" ht="14.25" customHeight="1" x14ac:dyDescent="0.3">
      <c r="C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3:18" ht="14.25" customHeight="1" x14ac:dyDescent="0.3">
      <c r="C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3:18" ht="14.25" customHeight="1" x14ac:dyDescent="0.3">
      <c r="C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3:18" ht="14.25" customHeight="1" x14ac:dyDescent="0.3">
      <c r="C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3:18" ht="14.25" customHeight="1" x14ac:dyDescent="0.3">
      <c r="C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3:18" ht="14.25" customHeight="1" x14ac:dyDescent="0.3">
      <c r="C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3:18" ht="14.25" customHeight="1" x14ac:dyDescent="0.3">
      <c r="C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3:18" ht="14.25" customHeight="1" x14ac:dyDescent="0.3">
      <c r="C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3:18" ht="14.25" customHeight="1" x14ac:dyDescent="0.3">
      <c r="C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3:18" ht="14.25" customHeight="1" x14ac:dyDescent="0.3">
      <c r="C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3:18" ht="14.25" customHeight="1" x14ac:dyDescent="0.3">
      <c r="C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3:18" ht="14.25" customHeight="1" x14ac:dyDescent="0.3">
      <c r="C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3:18" ht="14.25" customHeight="1" x14ac:dyDescent="0.3">
      <c r="C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3:18" ht="14.25" customHeight="1" x14ac:dyDescent="0.3">
      <c r="C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3:18" ht="14.25" customHeight="1" x14ac:dyDescent="0.3">
      <c r="C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3:18" ht="14.25" customHeight="1" x14ac:dyDescent="0.3">
      <c r="C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3:18" ht="14.25" customHeight="1" x14ac:dyDescent="0.3">
      <c r="C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3:18" ht="14.25" customHeight="1" x14ac:dyDescent="0.3">
      <c r="C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3:18" ht="14.25" customHeight="1" x14ac:dyDescent="0.3">
      <c r="C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3:18" ht="14.25" customHeight="1" x14ac:dyDescent="0.3">
      <c r="C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3:18" ht="14.25" customHeight="1" x14ac:dyDescent="0.3">
      <c r="C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3:18" ht="14.25" customHeight="1" x14ac:dyDescent="0.3">
      <c r="C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3:18" ht="14.25" customHeight="1" x14ac:dyDescent="0.3">
      <c r="C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3:18" ht="14.25" customHeight="1" x14ac:dyDescent="0.3">
      <c r="C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3:18" ht="14.25" customHeight="1" x14ac:dyDescent="0.3">
      <c r="C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3:18" ht="14.25" customHeight="1" x14ac:dyDescent="0.3">
      <c r="C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3:18" ht="14.25" customHeight="1" x14ac:dyDescent="0.3">
      <c r="C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3:18" ht="14.25" customHeight="1" x14ac:dyDescent="0.3">
      <c r="C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3:18" ht="14.25" customHeight="1" x14ac:dyDescent="0.3">
      <c r="C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3:18" ht="14.25" customHeight="1" x14ac:dyDescent="0.3">
      <c r="C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3:18" ht="14.25" customHeight="1" x14ac:dyDescent="0.3">
      <c r="C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3:18" ht="14.25" customHeight="1" x14ac:dyDescent="0.3">
      <c r="C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3:18" ht="14.25" customHeight="1" x14ac:dyDescent="0.3">
      <c r="C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3:18" ht="14.25" customHeight="1" x14ac:dyDescent="0.3">
      <c r="C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3:18" ht="14.25" customHeight="1" x14ac:dyDescent="0.3">
      <c r="C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3:18" ht="14.25" customHeight="1" x14ac:dyDescent="0.3">
      <c r="C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3:18" ht="14.25" customHeight="1" x14ac:dyDescent="0.3">
      <c r="C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3:18" ht="14.25" customHeight="1" x14ac:dyDescent="0.3">
      <c r="C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3:18" ht="14.25" customHeight="1" x14ac:dyDescent="0.3">
      <c r="C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3:18" ht="14.25" customHeight="1" x14ac:dyDescent="0.3">
      <c r="C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3:18" ht="14.25" customHeight="1" x14ac:dyDescent="0.3">
      <c r="C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3:18" ht="14.25" customHeight="1" x14ac:dyDescent="0.3">
      <c r="C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3:18" ht="14.25" customHeight="1" x14ac:dyDescent="0.3">
      <c r="C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3:18" ht="14.25" customHeight="1" x14ac:dyDescent="0.3">
      <c r="C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3:18" ht="14.25" customHeight="1" x14ac:dyDescent="0.3">
      <c r="C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3:18" ht="14.25" customHeight="1" x14ac:dyDescent="0.3">
      <c r="C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3:18" ht="14.25" customHeight="1" x14ac:dyDescent="0.3">
      <c r="C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3:18" ht="14.25" customHeight="1" x14ac:dyDescent="0.3">
      <c r="C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3:18" ht="14.25" customHeight="1" x14ac:dyDescent="0.3">
      <c r="C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3:18" ht="14.25" customHeight="1" x14ac:dyDescent="0.3">
      <c r="C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3:18" ht="14.25" customHeight="1" x14ac:dyDescent="0.3">
      <c r="C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3:18" ht="14.25" customHeight="1" x14ac:dyDescent="0.3">
      <c r="C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3:18" ht="14.25" customHeight="1" x14ac:dyDescent="0.3">
      <c r="C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3:18" ht="14.25" customHeight="1" x14ac:dyDescent="0.3">
      <c r="C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3:18" ht="14.25" customHeight="1" x14ac:dyDescent="0.3">
      <c r="C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3:18" ht="14.25" customHeight="1" x14ac:dyDescent="0.3">
      <c r="C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3:18" ht="14.25" customHeight="1" x14ac:dyDescent="0.3">
      <c r="C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3:18" ht="14.25" customHeight="1" x14ac:dyDescent="0.3">
      <c r="C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3:18" ht="14.25" customHeight="1" x14ac:dyDescent="0.3">
      <c r="C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3:18" ht="14.25" customHeight="1" x14ac:dyDescent="0.3">
      <c r="C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3:18" ht="14.25" customHeight="1" x14ac:dyDescent="0.3">
      <c r="C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3:18" ht="14.25" customHeight="1" x14ac:dyDescent="0.3">
      <c r="C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3:18" ht="14.25" customHeight="1" x14ac:dyDescent="0.3">
      <c r="C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3:18" ht="14.25" customHeight="1" x14ac:dyDescent="0.3">
      <c r="C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3:18" ht="14.25" customHeight="1" x14ac:dyDescent="0.3">
      <c r="C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3:18" ht="14.25" customHeight="1" x14ac:dyDescent="0.3">
      <c r="C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3:18" ht="14.25" customHeight="1" x14ac:dyDescent="0.3">
      <c r="C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3:18" ht="14.25" customHeight="1" x14ac:dyDescent="0.3">
      <c r="C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3:18" ht="14.25" customHeight="1" x14ac:dyDescent="0.3">
      <c r="C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3:18" ht="14.25" customHeight="1" x14ac:dyDescent="0.3">
      <c r="C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3:18" ht="14.25" customHeight="1" x14ac:dyDescent="0.3">
      <c r="C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3:18" ht="14.25" customHeight="1" x14ac:dyDescent="0.3">
      <c r="C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3:18" ht="14.25" customHeight="1" x14ac:dyDescent="0.3">
      <c r="C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3:18" ht="14.25" customHeight="1" x14ac:dyDescent="0.3">
      <c r="C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3:18" ht="14.25" customHeight="1" x14ac:dyDescent="0.3">
      <c r="C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3:18" ht="14.25" customHeight="1" x14ac:dyDescent="0.3">
      <c r="C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3:18" ht="14.25" customHeight="1" x14ac:dyDescent="0.3">
      <c r="C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3:18" ht="14.25" customHeight="1" x14ac:dyDescent="0.3">
      <c r="C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3:18" ht="14.25" customHeight="1" x14ac:dyDescent="0.3">
      <c r="C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3:18" ht="14.25" customHeight="1" x14ac:dyDescent="0.3">
      <c r="C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3:18" ht="14.25" customHeight="1" x14ac:dyDescent="0.3">
      <c r="C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3:18" ht="14.25" customHeight="1" x14ac:dyDescent="0.3">
      <c r="C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3:18" ht="14.25" customHeight="1" x14ac:dyDescent="0.3">
      <c r="C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3:18" ht="14.25" customHeight="1" x14ac:dyDescent="0.3">
      <c r="C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3:18" ht="14.25" customHeight="1" x14ac:dyDescent="0.3">
      <c r="C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3:18" ht="14.25" customHeight="1" x14ac:dyDescent="0.3">
      <c r="C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3:18" ht="14.25" customHeight="1" x14ac:dyDescent="0.3">
      <c r="C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3:18" ht="14.25" customHeight="1" x14ac:dyDescent="0.3">
      <c r="C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3:18" ht="14.25" customHeight="1" x14ac:dyDescent="0.3">
      <c r="C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3:18" ht="14.25" customHeight="1" x14ac:dyDescent="0.3">
      <c r="C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3:18" ht="14.25" customHeight="1" x14ac:dyDescent="0.3">
      <c r="C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3:18" ht="14.25" customHeight="1" x14ac:dyDescent="0.3">
      <c r="C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3:18" ht="14.25" customHeight="1" x14ac:dyDescent="0.3">
      <c r="C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3:18" ht="14.25" customHeight="1" x14ac:dyDescent="0.3">
      <c r="C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3:18" ht="14.25" customHeight="1" x14ac:dyDescent="0.3">
      <c r="C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3:18" ht="14.25" customHeight="1" x14ac:dyDescent="0.3">
      <c r="C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3:18" ht="14.25" customHeight="1" x14ac:dyDescent="0.3">
      <c r="C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3:18" ht="14.25" customHeight="1" x14ac:dyDescent="0.3">
      <c r="C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3:18" ht="14.25" customHeight="1" x14ac:dyDescent="0.3">
      <c r="C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3:18" ht="14.25" customHeight="1" x14ac:dyDescent="0.3">
      <c r="C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3:18" ht="14.25" customHeight="1" x14ac:dyDescent="0.3">
      <c r="C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3:18" ht="14.25" customHeight="1" x14ac:dyDescent="0.3">
      <c r="C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3:18" ht="14.25" customHeight="1" x14ac:dyDescent="0.3">
      <c r="C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3:18" ht="14.25" customHeight="1" x14ac:dyDescent="0.3">
      <c r="C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3:18" ht="14.25" customHeight="1" x14ac:dyDescent="0.3">
      <c r="C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3:18" ht="14.25" customHeight="1" x14ac:dyDescent="0.3">
      <c r="C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3:18" ht="14.25" customHeight="1" x14ac:dyDescent="0.3">
      <c r="C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3:18" ht="14.25" customHeight="1" x14ac:dyDescent="0.3">
      <c r="C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3:18" ht="14.25" customHeight="1" x14ac:dyDescent="0.3">
      <c r="C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3:18" ht="14.25" customHeight="1" x14ac:dyDescent="0.3">
      <c r="C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3:18" ht="14.25" customHeight="1" x14ac:dyDescent="0.3">
      <c r="C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3:18" ht="14.25" customHeight="1" x14ac:dyDescent="0.3">
      <c r="C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3:18" ht="14.25" customHeight="1" x14ac:dyDescent="0.3">
      <c r="C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3:18" ht="14.25" customHeight="1" x14ac:dyDescent="0.3">
      <c r="C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3:18" ht="14.25" customHeight="1" x14ac:dyDescent="0.3">
      <c r="C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3:18" ht="14.25" customHeight="1" x14ac:dyDescent="0.3">
      <c r="C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3:18" ht="14.25" customHeight="1" x14ac:dyDescent="0.3">
      <c r="C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3:18" ht="14.25" customHeight="1" x14ac:dyDescent="0.3">
      <c r="C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3:18" ht="14.25" customHeight="1" x14ac:dyDescent="0.3">
      <c r="C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3:18" ht="14.25" customHeight="1" x14ac:dyDescent="0.3">
      <c r="C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3:18" ht="14.25" customHeight="1" x14ac:dyDescent="0.3">
      <c r="C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3:18" ht="14.25" customHeight="1" x14ac:dyDescent="0.3">
      <c r="C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3:18" ht="14.25" customHeight="1" x14ac:dyDescent="0.3">
      <c r="C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3:18" ht="14.25" customHeight="1" x14ac:dyDescent="0.3">
      <c r="C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3:18" ht="14.25" customHeight="1" x14ac:dyDescent="0.3">
      <c r="C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3:18" ht="14.25" customHeight="1" x14ac:dyDescent="0.3">
      <c r="C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3:18" ht="14.25" customHeight="1" x14ac:dyDescent="0.3">
      <c r="C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3:18" ht="14.25" customHeight="1" x14ac:dyDescent="0.3">
      <c r="C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3:18" ht="14.25" customHeight="1" x14ac:dyDescent="0.3">
      <c r="C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3:18" ht="14.25" customHeight="1" x14ac:dyDescent="0.3">
      <c r="C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3:18" ht="14.25" customHeight="1" x14ac:dyDescent="0.3">
      <c r="C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3:18" ht="14.25" customHeight="1" x14ac:dyDescent="0.3">
      <c r="C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3:18" ht="14.25" customHeight="1" x14ac:dyDescent="0.3">
      <c r="C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3:18" ht="14.25" customHeight="1" x14ac:dyDescent="0.3">
      <c r="C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3:18" ht="14.25" customHeight="1" x14ac:dyDescent="0.3">
      <c r="C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3:18" ht="14.25" customHeight="1" x14ac:dyDescent="0.3">
      <c r="C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3:18" ht="14.25" customHeight="1" x14ac:dyDescent="0.3">
      <c r="C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3:18" ht="14.25" customHeight="1" x14ac:dyDescent="0.3">
      <c r="C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3:18" ht="14.25" customHeight="1" x14ac:dyDescent="0.3">
      <c r="C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3:18" ht="14.25" customHeight="1" x14ac:dyDescent="0.3">
      <c r="C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3:18" ht="14.25" customHeight="1" x14ac:dyDescent="0.3">
      <c r="C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3:18" ht="14.25" customHeight="1" x14ac:dyDescent="0.3">
      <c r="C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3:18" ht="14.25" customHeight="1" x14ac:dyDescent="0.3">
      <c r="C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3:18" ht="14.25" customHeight="1" x14ac:dyDescent="0.3">
      <c r="C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3:18" ht="14.25" customHeight="1" x14ac:dyDescent="0.3">
      <c r="C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3:18" ht="14.25" customHeight="1" x14ac:dyDescent="0.3">
      <c r="C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3:18" ht="14.25" customHeight="1" x14ac:dyDescent="0.3">
      <c r="C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3:18" ht="14.25" customHeight="1" x14ac:dyDescent="0.3">
      <c r="C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3:18" ht="14.25" customHeight="1" x14ac:dyDescent="0.3">
      <c r="C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3:18" ht="14.25" customHeight="1" x14ac:dyDescent="0.3">
      <c r="C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3:18" ht="14.25" customHeight="1" x14ac:dyDescent="0.3">
      <c r="C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3:18" ht="14.25" customHeight="1" x14ac:dyDescent="0.3">
      <c r="C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3:18" ht="14.25" customHeight="1" x14ac:dyDescent="0.3">
      <c r="C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3:18" ht="14.25" customHeight="1" x14ac:dyDescent="0.3">
      <c r="C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3:18" ht="14.25" customHeight="1" x14ac:dyDescent="0.3">
      <c r="C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3:18" ht="14.25" customHeight="1" x14ac:dyDescent="0.3">
      <c r="C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3:18" ht="14.25" customHeight="1" x14ac:dyDescent="0.3">
      <c r="C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3:18" ht="14.25" customHeight="1" x14ac:dyDescent="0.3">
      <c r="C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3:18" ht="14.25" customHeight="1" x14ac:dyDescent="0.3">
      <c r="C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3:18" ht="14.25" customHeight="1" x14ac:dyDescent="0.3">
      <c r="C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3:18" ht="14.25" customHeight="1" x14ac:dyDescent="0.3">
      <c r="C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3:18" ht="14.25" customHeight="1" x14ac:dyDescent="0.3">
      <c r="C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3:18" ht="14.25" customHeight="1" x14ac:dyDescent="0.3">
      <c r="C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3:18" ht="14.25" customHeight="1" x14ac:dyDescent="0.3">
      <c r="C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3:18" ht="14.25" customHeight="1" x14ac:dyDescent="0.3">
      <c r="C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3:18" ht="14.25" customHeight="1" x14ac:dyDescent="0.3">
      <c r="C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3:18" ht="14.25" customHeight="1" x14ac:dyDescent="0.3">
      <c r="C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3:18" ht="14.25" customHeight="1" x14ac:dyDescent="0.3">
      <c r="C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3:18" ht="14.25" customHeight="1" x14ac:dyDescent="0.3">
      <c r="C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3:18" ht="14.25" customHeight="1" x14ac:dyDescent="0.3">
      <c r="C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3:18" ht="14.25" customHeight="1" x14ac:dyDescent="0.3">
      <c r="C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3:18" ht="14.25" customHeight="1" x14ac:dyDescent="0.3">
      <c r="C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3:18" ht="14.25" customHeight="1" x14ac:dyDescent="0.3">
      <c r="C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3:18" ht="14.25" customHeight="1" x14ac:dyDescent="0.3">
      <c r="C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3:18" ht="14.25" customHeight="1" x14ac:dyDescent="0.3">
      <c r="C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3:18" ht="14.25" customHeight="1" x14ac:dyDescent="0.3">
      <c r="C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3:18" ht="14.25" customHeight="1" x14ac:dyDescent="0.3">
      <c r="C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3:18" ht="14.25" customHeight="1" x14ac:dyDescent="0.3">
      <c r="C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3:18" ht="14.25" customHeight="1" x14ac:dyDescent="0.3">
      <c r="C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3:18" ht="14.25" customHeight="1" x14ac:dyDescent="0.3">
      <c r="C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3:18" ht="14.25" customHeight="1" x14ac:dyDescent="0.3">
      <c r="C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3:18" ht="14.25" customHeight="1" x14ac:dyDescent="0.3">
      <c r="C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3:18" ht="14.25" customHeight="1" x14ac:dyDescent="0.3">
      <c r="C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3:18" ht="14.25" customHeight="1" x14ac:dyDescent="0.3">
      <c r="C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3:18" ht="14.25" customHeight="1" x14ac:dyDescent="0.3">
      <c r="C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3:18" ht="14.25" customHeight="1" x14ac:dyDescent="0.3">
      <c r="C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3:18" ht="14.25" customHeight="1" x14ac:dyDescent="0.3">
      <c r="C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3:18" ht="14.25" customHeight="1" x14ac:dyDescent="0.3">
      <c r="C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3:18" ht="14.25" customHeight="1" x14ac:dyDescent="0.3">
      <c r="C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3:18" ht="14.25" customHeight="1" x14ac:dyDescent="0.3">
      <c r="C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3:18" ht="14.25" customHeight="1" x14ac:dyDescent="0.3">
      <c r="C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3:18" ht="14.25" customHeight="1" x14ac:dyDescent="0.3">
      <c r="C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3:18" ht="14.25" customHeight="1" x14ac:dyDescent="0.3">
      <c r="C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3:18" ht="14.25" customHeight="1" x14ac:dyDescent="0.3">
      <c r="C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3:18" ht="14.25" customHeight="1" x14ac:dyDescent="0.3">
      <c r="C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3:18" ht="14.25" customHeight="1" x14ac:dyDescent="0.3">
      <c r="C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3:18" ht="14.25" customHeight="1" x14ac:dyDescent="0.3">
      <c r="C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3:18" ht="14.25" customHeight="1" x14ac:dyDescent="0.3">
      <c r="C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3:18" ht="14.25" customHeight="1" x14ac:dyDescent="0.3">
      <c r="C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3:18" ht="14.25" customHeight="1" x14ac:dyDescent="0.3">
      <c r="C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3:18" ht="14.25" customHeight="1" x14ac:dyDescent="0.3">
      <c r="C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3:18" ht="14.25" customHeight="1" x14ac:dyDescent="0.3">
      <c r="C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3:18" ht="14.25" customHeight="1" x14ac:dyDescent="0.3">
      <c r="C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3:18" ht="14.25" customHeight="1" x14ac:dyDescent="0.3">
      <c r="C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3:18" ht="14.25" customHeight="1" x14ac:dyDescent="0.3">
      <c r="C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3:18" ht="14.25" customHeight="1" x14ac:dyDescent="0.3">
      <c r="C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3:18" ht="14.25" customHeight="1" x14ac:dyDescent="0.3">
      <c r="C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3:18" ht="14.25" customHeight="1" x14ac:dyDescent="0.3">
      <c r="C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3:18" ht="14.25" customHeight="1" x14ac:dyDescent="0.3">
      <c r="C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3:18" ht="14.25" customHeight="1" x14ac:dyDescent="0.3">
      <c r="C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3:18" ht="14.25" customHeight="1" x14ac:dyDescent="0.3">
      <c r="C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3:18" ht="14.25" customHeight="1" x14ac:dyDescent="0.3">
      <c r="C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3:18" ht="14.25" customHeight="1" x14ac:dyDescent="0.3">
      <c r="C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3:18" ht="14.25" customHeight="1" x14ac:dyDescent="0.3">
      <c r="C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3:18" ht="14.25" customHeight="1" x14ac:dyDescent="0.3">
      <c r="C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3:18" ht="14.25" customHeight="1" x14ac:dyDescent="0.3">
      <c r="C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3:18" ht="14.25" customHeight="1" x14ac:dyDescent="0.3">
      <c r="C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3:18" ht="14.25" customHeight="1" x14ac:dyDescent="0.3">
      <c r="C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3:18" ht="14.25" customHeight="1" x14ac:dyDescent="0.3">
      <c r="C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3:18" ht="14.25" customHeight="1" x14ac:dyDescent="0.3">
      <c r="C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3:18" ht="14.25" customHeight="1" x14ac:dyDescent="0.3">
      <c r="C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3:18" ht="14.25" customHeight="1" x14ac:dyDescent="0.3">
      <c r="C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3:18" ht="14.25" customHeight="1" x14ac:dyDescent="0.3">
      <c r="C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3:18" ht="14.25" customHeight="1" x14ac:dyDescent="0.3">
      <c r="C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3:18" ht="14.25" customHeight="1" x14ac:dyDescent="0.3">
      <c r="C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3:18" ht="14.25" customHeight="1" x14ac:dyDescent="0.3">
      <c r="C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3:18" ht="14.25" customHeight="1" x14ac:dyDescent="0.3">
      <c r="C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3:18" ht="14.25" customHeight="1" x14ac:dyDescent="0.3">
      <c r="C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3:18" ht="14.25" customHeight="1" x14ac:dyDescent="0.3">
      <c r="C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3:18" ht="14.25" customHeight="1" x14ac:dyDescent="0.3">
      <c r="C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3:18" ht="14.25" customHeight="1" x14ac:dyDescent="0.3">
      <c r="C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3:18" ht="14.25" customHeight="1" x14ac:dyDescent="0.3">
      <c r="C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3:18" ht="14.25" customHeight="1" x14ac:dyDescent="0.3">
      <c r="C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3:18" ht="14.25" customHeight="1" x14ac:dyDescent="0.3">
      <c r="C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3:18" ht="14.25" customHeight="1" x14ac:dyDescent="0.3">
      <c r="C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3:18" ht="14.25" customHeight="1" x14ac:dyDescent="0.3">
      <c r="C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3:18" ht="14.25" customHeight="1" x14ac:dyDescent="0.3">
      <c r="C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3:18" ht="14.25" customHeight="1" x14ac:dyDescent="0.3">
      <c r="C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3:18" ht="14.25" customHeight="1" x14ac:dyDescent="0.3">
      <c r="C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3:18" ht="14.25" customHeight="1" x14ac:dyDescent="0.3">
      <c r="C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3:18" ht="14.25" customHeight="1" x14ac:dyDescent="0.3">
      <c r="C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3:18" ht="14.25" customHeight="1" x14ac:dyDescent="0.3">
      <c r="C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3:18" ht="14.25" customHeight="1" x14ac:dyDescent="0.3">
      <c r="C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3:18" ht="14.25" customHeight="1" x14ac:dyDescent="0.3">
      <c r="C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3:18" ht="14.25" customHeight="1" x14ac:dyDescent="0.3">
      <c r="C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3:18" ht="14.25" customHeight="1" x14ac:dyDescent="0.3">
      <c r="C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3:18" ht="14.25" customHeight="1" x14ac:dyDescent="0.3">
      <c r="C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3:18" ht="14.25" customHeight="1" x14ac:dyDescent="0.3">
      <c r="C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3:18" ht="14.25" customHeight="1" x14ac:dyDescent="0.3">
      <c r="C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3:18" ht="14.25" customHeight="1" x14ac:dyDescent="0.3">
      <c r="C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3:18" ht="14.25" customHeight="1" x14ac:dyDescent="0.3">
      <c r="C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3:18" ht="14.25" customHeight="1" x14ac:dyDescent="0.3">
      <c r="C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3:18" ht="14.25" customHeight="1" x14ac:dyDescent="0.3">
      <c r="C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3:18" ht="14.25" customHeight="1" x14ac:dyDescent="0.3">
      <c r="C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3:18" ht="14.25" customHeight="1" x14ac:dyDescent="0.3">
      <c r="C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3:18" ht="14.25" customHeight="1" x14ac:dyDescent="0.3">
      <c r="C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3:18" ht="14.25" customHeight="1" x14ac:dyDescent="0.3">
      <c r="C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3:18" ht="14.25" customHeight="1" x14ac:dyDescent="0.3">
      <c r="C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3:18" ht="14.25" customHeight="1" x14ac:dyDescent="0.3">
      <c r="C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3:18" ht="14.25" customHeight="1" x14ac:dyDescent="0.3">
      <c r="C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3:18" ht="14.25" customHeight="1" x14ac:dyDescent="0.3">
      <c r="C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3:18" ht="14.25" customHeight="1" x14ac:dyDescent="0.3">
      <c r="C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3:18" ht="14.25" customHeight="1" x14ac:dyDescent="0.3">
      <c r="C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3:18" ht="14.25" customHeight="1" x14ac:dyDescent="0.3">
      <c r="C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3:18" ht="14.25" customHeight="1" x14ac:dyDescent="0.3">
      <c r="C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3:18" ht="14.25" customHeight="1" x14ac:dyDescent="0.3">
      <c r="C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3:18" ht="14.25" customHeight="1" x14ac:dyDescent="0.3">
      <c r="C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3:18" ht="14.25" customHeight="1" x14ac:dyDescent="0.3">
      <c r="C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3:18" ht="14.25" customHeight="1" x14ac:dyDescent="0.3">
      <c r="C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3:18" ht="14.25" customHeight="1" x14ac:dyDescent="0.3">
      <c r="C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3:18" ht="14.25" customHeight="1" x14ac:dyDescent="0.3">
      <c r="C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3:18" ht="14.25" customHeight="1" x14ac:dyDescent="0.3">
      <c r="C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3:18" ht="14.25" customHeight="1" x14ac:dyDescent="0.3">
      <c r="C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3:18" ht="14.25" customHeight="1" x14ac:dyDescent="0.3">
      <c r="C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3:18" ht="14.25" customHeight="1" x14ac:dyDescent="0.3">
      <c r="C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3:18" ht="14.25" customHeight="1" x14ac:dyDescent="0.3">
      <c r="C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3:18" ht="14.25" customHeight="1" x14ac:dyDescent="0.3">
      <c r="C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3:18" ht="14.25" customHeight="1" x14ac:dyDescent="0.3">
      <c r="C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3:18" ht="14.25" customHeight="1" x14ac:dyDescent="0.3">
      <c r="C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3:18" ht="14.25" customHeight="1" x14ac:dyDescent="0.3">
      <c r="C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3:18" ht="14.25" customHeight="1" x14ac:dyDescent="0.3">
      <c r="C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3:18" ht="14.25" customHeight="1" x14ac:dyDescent="0.3">
      <c r="C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3:18" ht="14.25" customHeight="1" x14ac:dyDescent="0.3">
      <c r="C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3:18" ht="14.25" customHeight="1" x14ac:dyDescent="0.3">
      <c r="C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3:18" ht="14.25" customHeight="1" x14ac:dyDescent="0.3">
      <c r="C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3:18" ht="14.25" customHeight="1" x14ac:dyDescent="0.3">
      <c r="C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3:18" ht="14.25" customHeight="1" x14ac:dyDescent="0.3">
      <c r="C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3:18" ht="14.25" customHeight="1" x14ac:dyDescent="0.3">
      <c r="C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3:18" ht="14.25" customHeight="1" x14ac:dyDescent="0.3">
      <c r="C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3:18" ht="14.25" customHeight="1" x14ac:dyDescent="0.3">
      <c r="C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3:18" ht="14.25" customHeight="1" x14ac:dyDescent="0.3">
      <c r="C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3:18" ht="14.25" customHeight="1" x14ac:dyDescent="0.3">
      <c r="C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3:18" ht="14.25" customHeight="1" x14ac:dyDescent="0.3">
      <c r="C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3:18" ht="14.25" customHeight="1" x14ac:dyDescent="0.3">
      <c r="C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3:18" ht="14.25" customHeight="1" x14ac:dyDescent="0.3">
      <c r="C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3:18" ht="14.25" customHeight="1" x14ac:dyDescent="0.3">
      <c r="C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3:18" ht="14.25" customHeight="1" x14ac:dyDescent="0.3">
      <c r="C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3:18" ht="14.25" customHeight="1" x14ac:dyDescent="0.3">
      <c r="C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3:18" ht="14.25" customHeight="1" x14ac:dyDescent="0.3">
      <c r="C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3:18" ht="14.25" customHeight="1" x14ac:dyDescent="0.3">
      <c r="C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3:18" ht="14.25" customHeight="1" x14ac:dyDescent="0.3">
      <c r="C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3:18" ht="14.25" customHeight="1" x14ac:dyDescent="0.3">
      <c r="C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3:18" ht="14.25" customHeight="1" x14ac:dyDescent="0.3">
      <c r="C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3:18" ht="14.25" customHeight="1" x14ac:dyDescent="0.3">
      <c r="C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3:18" ht="14.25" customHeight="1" x14ac:dyDescent="0.3">
      <c r="C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3:18" ht="14.25" customHeight="1" x14ac:dyDescent="0.3">
      <c r="C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3:18" ht="14.25" customHeight="1" x14ac:dyDescent="0.3">
      <c r="C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3:18" ht="14.25" customHeight="1" x14ac:dyDescent="0.3">
      <c r="C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3:18" ht="14.25" customHeight="1" x14ac:dyDescent="0.3">
      <c r="C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3:18" ht="14.25" customHeight="1" x14ac:dyDescent="0.3">
      <c r="C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3:18" ht="14.25" customHeight="1" x14ac:dyDescent="0.3">
      <c r="C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3:18" ht="14.25" customHeight="1" x14ac:dyDescent="0.3">
      <c r="C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3:18" ht="14.25" customHeight="1" x14ac:dyDescent="0.3">
      <c r="C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3:18" ht="14.25" customHeight="1" x14ac:dyDescent="0.3">
      <c r="C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3:18" ht="14.25" customHeight="1" x14ac:dyDescent="0.3">
      <c r="C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3:18" ht="14.25" customHeight="1" x14ac:dyDescent="0.3">
      <c r="C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3:18" ht="14.25" customHeight="1" x14ac:dyDescent="0.3">
      <c r="C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3:18" ht="14.25" customHeight="1" x14ac:dyDescent="0.3">
      <c r="C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3:18" ht="14.25" customHeight="1" x14ac:dyDescent="0.3">
      <c r="C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3:18" ht="14.25" customHeight="1" x14ac:dyDescent="0.3">
      <c r="C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3:18" ht="14.25" customHeight="1" x14ac:dyDescent="0.3">
      <c r="C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3:18" ht="14.25" customHeight="1" x14ac:dyDescent="0.3">
      <c r="C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3:18" ht="14.25" customHeight="1" x14ac:dyDescent="0.3">
      <c r="C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3:18" ht="14.25" customHeight="1" x14ac:dyDescent="0.3">
      <c r="C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3:18" ht="14.25" customHeight="1" x14ac:dyDescent="0.3">
      <c r="C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3:18" ht="14.25" customHeight="1" x14ac:dyDescent="0.3">
      <c r="C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3:18" ht="14.25" customHeight="1" x14ac:dyDescent="0.3">
      <c r="C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3:18" ht="14.25" customHeight="1" x14ac:dyDescent="0.3">
      <c r="C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3:18" ht="14.25" customHeight="1" x14ac:dyDescent="0.3">
      <c r="C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3:18" ht="14.25" customHeight="1" x14ac:dyDescent="0.3">
      <c r="C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3:18" ht="14.25" customHeight="1" x14ac:dyDescent="0.3">
      <c r="C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3:18" ht="14.25" customHeight="1" x14ac:dyDescent="0.3">
      <c r="C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3:18" ht="14.25" customHeight="1" x14ac:dyDescent="0.3">
      <c r="C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3:18" ht="14.25" customHeight="1" x14ac:dyDescent="0.3">
      <c r="C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3:18" ht="14.25" customHeight="1" x14ac:dyDescent="0.3">
      <c r="C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3:18" ht="14.25" customHeight="1" x14ac:dyDescent="0.3">
      <c r="C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3:18" ht="14.25" customHeight="1" x14ac:dyDescent="0.3">
      <c r="C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3:18" ht="14.25" customHeight="1" x14ac:dyDescent="0.3">
      <c r="C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3:18" ht="14.25" customHeight="1" x14ac:dyDescent="0.3">
      <c r="C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3:18" ht="14.25" customHeight="1" x14ac:dyDescent="0.3">
      <c r="C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3:18" ht="14.25" customHeight="1" x14ac:dyDescent="0.3">
      <c r="C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3:18" ht="14.25" customHeight="1" x14ac:dyDescent="0.3">
      <c r="C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3:18" ht="14.25" customHeight="1" x14ac:dyDescent="0.3">
      <c r="C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3:18" ht="14.25" customHeight="1" x14ac:dyDescent="0.3">
      <c r="C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3:18" ht="14.25" customHeight="1" x14ac:dyDescent="0.3">
      <c r="C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3:18" ht="14.25" customHeight="1" x14ac:dyDescent="0.3">
      <c r="C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3:18" ht="14.25" customHeight="1" x14ac:dyDescent="0.3">
      <c r="C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3:18" ht="14.25" customHeight="1" x14ac:dyDescent="0.3">
      <c r="C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3:18" ht="14.25" customHeight="1" x14ac:dyDescent="0.3">
      <c r="C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3:18" ht="14.25" customHeight="1" x14ac:dyDescent="0.3">
      <c r="C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3:18" ht="14.25" customHeight="1" x14ac:dyDescent="0.3">
      <c r="C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3:18" ht="14.25" customHeight="1" x14ac:dyDescent="0.3">
      <c r="C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3:18" ht="14.25" customHeight="1" x14ac:dyDescent="0.3">
      <c r="C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3:18" ht="14.25" customHeight="1" x14ac:dyDescent="0.3">
      <c r="C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3:18" ht="14.25" customHeight="1" x14ac:dyDescent="0.3">
      <c r="C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3:18" ht="14.25" customHeight="1" x14ac:dyDescent="0.3">
      <c r="C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3:18" ht="14.25" customHeight="1" x14ac:dyDescent="0.3">
      <c r="C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3:18" ht="14.25" customHeight="1" x14ac:dyDescent="0.3">
      <c r="C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3:18" ht="14.25" customHeight="1" x14ac:dyDescent="0.3">
      <c r="C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3:18" ht="14.25" customHeight="1" x14ac:dyDescent="0.3">
      <c r="C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3:18" ht="14.25" customHeight="1" x14ac:dyDescent="0.3">
      <c r="C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3:18" ht="14.25" customHeight="1" x14ac:dyDescent="0.3">
      <c r="C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3:18" ht="14.25" customHeight="1" x14ac:dyDescent="0.3">
      <c r="C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3:18" ht="14.25" customHeight="1" x14ac:dyDescent="0.3">
      <c r="C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3:18" ht="14.25" customHeight="1" x14ac:dyDescent="0.3">
      <c r="C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3:18" ht="14.25" customHeight="1" x14ac:dyDescent="0.3">
      <c r="C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3:18" ht="14.25" customHeight="1" x14ac:dyDescent="0.3">
      <c r="C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3:18" ht="14.25" customHeight="1" x14ac:dyDescent="0.3">
      <c r="C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3:18" ht="14.25" customHeight="1" x14ac:dyDescent="0.3">
      <c r="C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3:18" ht="14.25" customHeight="1" x14ac:dyDescent="0.3">
      <c r="C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3:18" ht="14.25" customHeight="1" x14ac:dyDescent="0.3">
      <c r="C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3:18" ht="14.25" customHeight="1" x14ac:dyDescent="0.3">
      <c r="C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3:18" ht="14.25" customHeight="1" x14ac:dyDescent="0.3">
      <c r="C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3:18" ht="14.25" customHeight="1" x14ac:dyDescent="0.3">
      <c r="C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3:18" ht="14.25" customHeight="1" x14ac:dyDescent="0.3">
      <c r="C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3:18" ht="14.25" customHeight="1" x14ac:dyDescent="0.3">
      <c r="C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3:18" ht="14.25" customHeight="1" x14ac:dyDescent="0.3">
      <c r="C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3:18" ht="14.25" customHeight="1" x14ac:dyDescent="0.3">
      <c r="C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3:18" ht="14.25" customHeight="1" x14ac:dyDescent="0.3">
      <c r="C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3:18" ht="14.25" customHeight="1" x14ac:dyDescent="0.3">
      <c r="C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3:18" ht="14.25" customHeight="1" x14ac:dyDescent="0.3">
      <c r="C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3:18" ht="14.25" customHeight="1" x14ac:dyDescent="0.3">
      <c r="C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3:18" ht="14.25" customHeight="1" x14ac:dyDescent="0.3">
      <c r="C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3:18" ht="14.25" customHeight="1" x14ac:dyDescent="0.3">
      <c r="C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3:18" ht="14.25" customHeight="1" x14ac:dyDescent="0.3">
      <c r="C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3:18" ht="14.25" customHeight="1" x14ac:dyDescent="0.3">
      <c r="C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3:18" ht="14.25" customHeight="1" x14ac:dyDescent="0.3">
      <c r="C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3:18" ht="14.25" customHeight="1" x14ac:dyDescent="0.3">
      <c r="C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3:18" ht="14.25" customHeight="1" x14ac:dyDescent="0.3">
      <c r="C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3:18" ht="14.25" customHeight="1" x14ac:dyDescent="0.3">
      <c r="C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3:18" ht="14.25" customHeight="1" x14ac:dyDescent="0.3">
      <c r="C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3:18" ht="14.25" customHeight="1" x14ac:dyDescent="0.3">
      <c r="C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3:18" ht="14.25" customHeight="1" x14ac:dyDescent="0.3">
      <c r="C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3:18" ht="14.25" customHeight="1" x14ac:dyDescent="0.3">
      <c r="C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3:18" ht="14.25" customHeight="1" x14ac:dyDescent="0.3">
      <c r="C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3:18" ht="14.25" customHeight="1" x14ac:dyDescent="0.3">
      <c r="C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3:18" ht="14.25" customHeight="1" x14ac:dyDescent="0.3">
      <c r="C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3:18" ht="14.25" customHeight="1" x14ac:dyDescent="0.3">
      <c r="C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3:18" ht="14.25" customHeight="1" x14ac:dyDescent="0.3">
      <c r="C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3:18" ht="14.25" customHeight="1" x14ac:dyDescent="0.3">
      <c r="C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3:18" ht="14.25" customHeight="1" x14ac:dyDescent="0.3">
      <c r="C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3:18" ht="14.25" customHeight="1" x14ac:dyDescent="0.3">
      <c r="C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3:18" ht="14.25" customHeight="1" x14ac:dyDescent="0.3">
      <c r="C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3:18" ht="14.25" customHeight="1" x14ac:dyDescent="0.3">
      <c r="C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3:18" ht="14.25" customHeight="1" x14ac:dyDescent="0.3">
      <c r="C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3:18" ht="14.25" customHeight="1" x14ac:dyDescent="0.3">
      <c r="C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3:18" ht="14.25" customHeight="1" x14ac:dyDescent="0.3">
      <c r="C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3:18" ht="14.25" customHeight="1" x14ac:dyDescent="0.3">
      <c r="C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</sheetData>
  <autoFilter ref="A1:D990"/>
  <pageMargins left="0.7" right="0.7" top="0.75" bottom="0.75" header="0" footer="0"/>
  <pageSetup scale="55" fitToHeight="0" orientation="landscape" r:id="rId1"/>
  <headerFooter>
    <oddHeader>&amp;C&amp;"-,Bold"
DUTCHESS BOCES COOPERATIVE FOOD &amp; GROCERY BID #2324-02
FOOD ITEMS - FLAVOR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BID ITEM CATEGORIES</vt:lpstr>
      <vt:lpstr>ALL FOOD ITEMS</vt:lpstr>
      <vt:lpstr>FLAVOR LIST</vt:lpstr>
      <vt:lpstr>'ALL FOOD ITEMS'!Print_Area</vt:lpstr>
      <vt:lpstr>'ALL FOOD ITEMS'!Print_Titles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Costakis</dc:creator>
  <cp:lastModifiedBy>Barbara Costakis</cp:lastModifiedBy>
  <cp:lastPrinted>2024-04-25T14:55:29Z</cp:lastPrinted>
  <dcterms:created xsi:type="dcterms:W3CDTF">2023-05-17T15:41:00Z</dcterms:created>
  <dcterms:modified xsi:type="dcterms:W3CDTF">2024-04-26T16:12:18Z</dcterms:modified>
</cp:coreProperties>
</file>